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lgiacalo/Downloads/drive-download-20230114T173857Z-001/"/>
    </mc:Choice>
  </mc:AlternateContent>
  <xr:revisionPtr revIDLastSave="0" documentId="13_ncr:1_{22CD20C0-FAE8-F74A-91D9-AC568D1BFC86}" xr6:coauthVersionLast="47" xr6:coauthVersionMax="47" xr10:uidLastSave="{00000000-0000-0000-0000-000000000000}"/>
  <bookViews>
    <workbookView xWindow="0" yWindow="500" windowWidth="28800" windowHeight="16420" xr2:uid="{00000000-000D-0000-FFFF-FFFF00000000}" activeTab="0"/>
  </bookViews>
  <sheets>
    <sheet name="Ratios financiers" sheetId="1" r:id="rId1"/>
    <sheet name="Actif" sheetId="3" r:id="rId3"/>
    <sheet name="Passif" sheetId="4" r:id="rId4"/>
    <sheet name="Compte de résultat" sheetId="5" r:id="rId5"/>
    <sheet name="Compte de résultat (suite)" sheetId="6" r:id="rId6"/>
    <sheet name="Immobilisations" sheetId="7" r:id="rId7"/>
    <sheet name="Amortissements" sheetId="8" r:id="rId8"/>
    <sheet name="Provisions" sheetId="9" r:id="rId9"/>
    <sheet name="Créances et dettes" sheetId="10" r:id="rId10"/>
    <sheet name="Affectation du résultat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<sst xmlns="http://schemas.openxmlformats.org/spreadsheetml/2006/main">
  <si>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Exercice N</t>
  </si>
  <si>
    <t>Exercice N-1</t>
  </si>
  <si>
    <t>clos le {date_cloture_formatee}</t>
  </si>
  <si>
    <t>clos le {date_cloture_n-1_formatee}</t>
  </si>
  <si>
    <t>Performance opérationnelle</t>
  </si>
  <si>
    <t>Chiffre d'affaires</t>
  </si>
  <si>
    <t>Marge brute</t>
  </si>
  <si>
    <t>Excédent brut d'exploitation (EBITDA)</t>
  </si>
  <si>
    <t>Résultat d'exploitation (EBIT)</t>
  </si>
  <si>
    <t>Résultat net</t>
  </si>
  <si>
    <t>Taux de croissance du chiffre d'affaires</t>
  </si>
  <si>
    <t>n/c</t>
  </si>
  <si>
    <t>Taux de marge brute</t>
  </si>
  <si>
    <t>Taux de marge d'EBITDA</t>
  </si>
  <si>
    <t>Taux de marge opérationnelle (EBIT)</t>
  </si>
  <si>
    <t>Gestion BFR</t>
  </si>
  <si>
    <t>BFR (Besoin en fonds de roulement)</t>
  </si>
  <si>
    <t xml:space="preserve">    BFR exploitation</t>
  </si>
  <si>
    <t xml:space="preserve">    BFR hors exploitation</t>
  </si>
  <si>
    <t>BFR, en jours de CA</t>
  </si>
  <si>
    <t xml:space="preserve">    BFR exploitation, en jours de CA</t>
  </si>
  <si>
    <t xml:space="preserve">    BFR hors exploitation, en jours de CA</t>
  </si>
  <si>
    <t>Délai de paiement clients, en jours</t>
  </si>
  <si>
    <t>Délai de paiement fournisseurs, en jours</t>
  </si>
  <si>
    <t>Ratio des stocks / CA, en jours</t>
  </si>
  <si>
    <t>Autonomie financière</t>
  </si>
  <si>
    <t>Capacité d'autofinancement</t>
  </si>
  <si>
    <t>Capacité d'autofinancement / CA</t>
  </si>
  <si>
    <t>Fonds de roulement net global</t>
  </si>
  <si>
    <t>Couverture du BFR</t>
  </si>
  <si>
    <t>Trésorerie</t>
  </si>
  <si>
    <t>Dettes financières</t>
  </si>
  <si>
    <t>Dette financière nette (DFN)</t>
  </si>
  <si>
    <t>Capacité de remboursement</t>
  </si>
  <si>
    <t>Ratio d'endettement (Gearing)</t>
  </si>
  <si>
    <t>Coût de la dette</t>
  </si>
  <si>
    <t>Taux de levier (DFN/EBITDA)</t>
  </si>
  <si>
    <t>Investissements</t>
  </si>
  <si>
    <t>Flux de trésorerie libre</t>
  </si>
  <si>
    <t>Capacité de remboursement de la dette (année)</t>
  </si>
  <si>
    <t>Solvabilité</t>
  </si>
  <si>
    <t>Etat des dettes à 1 an au plus</t>
  </si>
  <si>
    <t>Liquidité générale</t>
  </si>
  <si>
    <t>Couverture des dettes</t>
  </si>
  <si>
    <t>Fonds propres</t>
  </si>
  <si>
    <t>Rentabilité</t>
  </si>
  <si>
    <t>Marge nette</t>
  </si>
  <si>
    <t>Rentabilité sur fonds propres</t>
  </si>
  <si>
    <t>Rentabilité économique</t>
  </si>
  <si>
    <t>Valeur ajoutée</t>
  </si>
  <si>
    <t>Valeur ajoutée / CA</t>
  </si>
  <si>
    <t>Structure d'activité</t>
  </si>
  <si>
    <t>Poids des salaires</t>
  </si>
  <si>
    <t>Salaires / CA</t>
  </si>
  <si>
    <t>Impôts et taxes</t>
  </si>
  <si>
    <t>Chiffres d'affaires à l'export</t>
  </si>
  <si>
    <t>Poids des charges financières</t>
  </si>
  <si>
    <t>Poids des stocks</t>
  </si>
  <si>
    <t>Poids des immobilisations</t>
  </si>
  <si>
    <t>Poids des immobilisations corporelles</t>
  </si>
  <si>
    <t>Poids des immobilisations incorporelles</t>
  </si>
  <si>
    <t>Vetusté des immobilisations</t>
  </si>
  <si>
    <t>Fiche Pappers de l'entreprise :</t>
  </si>
  <si>
    <t>{lien_fiche_pappers}</t>
  </si>
  <si>
    <t>BILAN – ACTIF</t>
  </si>
  <si>
    <r>
      <rPr>
        <sz val="9"/>
        <color rgb="FF000000"/>
        <rFont val="Arial"/>
        <family val="2"/>
      </rPr>
      <t xml:space="preserve">DGFiP N° 2050-SD 2021
</t>
    </r>
    <r>
      <rPr>
        <b/>
        <sz val="9"/>
        <color rgb="FF000000"/>
        <rFont val="Arial"/>
        <family val="2"/>
      </rPr>
      <t>N° 15949 * 03</t>
    </r>
  </si>
  <si>
    <t>Formulaire obligatoire
(article 53 A du Code général des impôts)</t>
  </si>
  <si>
    <t>Désignation de l'entreprise</t>
  </si>
  <si>
    <t>{designation}</t>
  </si>
  <si>
    <t>Fiche Pappers :</t>
  </si>
  <si>
    <t>Adresse de l'entreprise</t>
  </si>
  <si>
    <t>{adresse}</t>
  </si>
  <si>
    <t>Siren</t>
  </si>
  <si>
    <t>{siren}</t>
  </si>
  <si>
    <t>Durée de l'exercice en nombre de mois*</t>
  </si>
  <si>
    <t>{duree_exercice_n}</t>
  </si>
  <si>
    <t>Durée de l'exercice précédent *</t>
  </si>
  <si>
    <t>{duree_exercice_n-1}</t>
  </si>
  <si>
    <t>Exercice N
clos le {date_cloture_formatee}</t>
  </si>
  <si>
    <t>Exercice N-1
clos le {date_cloture_n-1_formatee}</t>
  </si>
  <si>
    <t>Brut
1</t>
  </si>
  <si>
    <t>Amortissements, provisions
2</t>
  </si>
  <si>
    <t>Net
3</t>
  </si>
  <si>
    <t>Net
4</t>
  </si>
  <si>
    <t>Capital souscrit non appelé</t>
  </si>
  <si>
    <t>TOTAL (I)</t>
  </si>
  <si>
    <r>
      <rPr>
        <sz val="9"/>
        <color theme="1"/>
        <rFont val="Arial"/>
        <family val="2"/>
      </rPr>
      <t>AA</t>
    </r>
  </si>
  <si>
    <r>
      <rPr>
        <b/>
        <sz val="9"/>
        <color theme="1"/>
        <rFont val="Arial"/>
        <family val="2"/>
      </rPr>
      <t>ACTIF IMMOBILISÉ *</t>
    </r>
  </si>
  <si>
    <t>IMMOBILISATIONS INCORPORELLES</t>
  </si>
  <si>
    <t>Frais d'établissement *</t>
  </si>
  <si>
    <r>
      <rPr>
        <sz val="9"/>
        <color theme="1"/>
        <rFont val="Arial"/>
        <family val="2"/>
      </rPr>
      <t>AB</t>
    </r>
  </si>
  <si>
    <t>AC</t>
  </si>
  <si>
    <r>
      <rPr>
        <sz val="9"/>
        <color theme="1"/>
        <rFont val="Arial"/>
        <family val="2"/>
      </rPr>
      <t>Frais de développement *</t>
    </r>
  </si>
  <si>
    <r>
      <rPr>
        <sz val="9"/>
        <color theme="1"/>
        <rFont val="Arial"/>
        <family val="2"/>
      </rPr>
      <t>CX</t>
    </r>
  </si>
  <si>
    <t>CQ</t>
  </si>
  <si>
    <r>
      <rPr>
        <sz val="9"/>
        <color theme="1"/>
        <rFont val="Arial"/>
        <family val="2"/>
      </rPr>
      <t>Concessions, brevets et droits similaires</t>
    </r>
  </si>
  <si>
    <r>
      <rPr>
        <sz val="9"/>
        <color theme="1"/>
        <rFont val="Arial"/>
        <family val="2"/>
      </rPr>
      <t>AF</t>
    </r>
  </si>
  <si>
    <r>
      <rPr>
        <sz val="9"/>
        <color theme="1"/>
        <rFont val="Arial"/>
        <family val="2"/>
      </rPr>
      <t>AG</t>
    </r>
  </si>
  <si>
    <t>Fonds commercial</t>
  </si>
  <si>
    <r>
      <rPr>
        <sz val="9"/>
        <color theme="1"/>
        <rFont val="Arial"/>
        <family val="2"/>
      </rPr>
      <t>AH</t>
    </r>
  </si>
  <si>
    <r>
      <rPr>
        <sz val="9"/>
        <color theme="1"/>
        <rFont val="Arial"/>
        <family val="2"/>
      </rPr>
      <t>AI</t>
    </r>
  </si>
  <si>
    <r>
      <rPr>
        <sz val="9"/>
        <color theme="1"/>
        <rFont val="Arial"/>
        <family val="2"/>
      </rPr>
      <t>Autres immobilisations incorporelles</t>
    </r>
  </si>
  <si>
    <r>
      <rPr>
        <sz val="9"/>
        <color theme="1"/>
        <rFont val="Arial"/>
        <family val="2"/>
      </rPr>
      <t>AJ</t>
    </r>
  </si>
  <si>
    <r>
      <rPr>
        <sz val="9"/>
        <color theme="1"/>
        <rFont val="Arial"/>
        <family val="2"/>
      </rPr>
      <t>AK</t>
    </r>
  </si>
  <si>
    <r>
      <rPr>
        <sz val="9"/>
        <color theme="1"/>
        <rFont val="Arial"/>
        <family val="2"/>
      </rPr>
      <t>Avances et acomptes sur immobilisations incorporelles</t>
    </r>
  </si>
  <si>
    <r>
      <rPr>
        <sz val="9"/>
        <color theme="1"/>
        <rFont val="Arial"/>
        <family val="2"/>
      </rPr>
      <t>AL</t>
    </r>
  </si>
  <si>
    <r>
      <rPr>
        <sz val="9"/>
        <color theme="1"/>
        <rFont val="Arial"/>
        <family val="2"/>
      </rPr>
      <t>AM</t>
    </r>
  </si>
  <si>
    <r>
      <rPr>
        <sz val="9"/>
        <color theme="1"/>
        <rFont val="Arial"/>
        <family val="2"/>
      </rPr>
      <t>IMMOBILISATIONS CORPORELLES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</si>
  <si>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</si>
  <si>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AN</t>
    </r>
  </si>
  <si>
    <r>
      <rPr>
        <sz val="9"/>
        <color theme="1"/>
        <rFont val="Arial"/>
        <family val="2"/>
      </rPr>
      <t>AO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</si>
  <si>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</si>
  <si>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AP</t>
    </r>
  </si>
  <si>
    <r>
      <rPr>
        <sz val="9"/>
        <color theme="1"/>
        <rFont val="Arial"/>
        <family val="2"/>
      </rPr>
      <t>AQ</t>
    </r>
  </si>
  <si>
    <r>
      <rPr>
        <sz val="9"/>
        <color theme="1"/>
        <rFont val="Arial"/>
        <family val="2"/>
      </rPr>
      <t>Installations techniques, matériel et outillage industriels</t>
    </r>
  </si>
  <si>
    <r>
      <rPr>
        <sz val="9"/>
        <color theme="1"/>
        <rFont val="Arial"/>
        <family val="2"/>
      </rPr>
      <t>AR</t>
    </r>
  </si>
  <si>
    <r>
      <rPr>
        <sz val="9"/>
        <color theme="1"/>
        <rFont val="Arial"/>
        <family val="2"/>
      </rPr>
      <t>AS</t>
    </r>
  </si>
  <si>
    <r>
      <rPr>
        <sz val="9"/>
        <color theme="1"/>
        <rFont val="Arial"/>
        <family val="2"/>
      </rPr>
      <t>Autres immobilisations corporelles</t>
    </r>
  </si>
  <si>
    <r>
      <rPr>
        <sz val="9"/>
        <color theme="1"/>
        <rFont val="Arial"/>
        <family val="2"/>
      </rPr>
      <t>AT</t>
    </r>
  </si>
  <si>
    <r>
      <rPr>
        <sz val="9"/>
        <color theme="1"/>
        <rFont val="Arial"/>
        <family val="2"/>
      </rPr>
      <t>AU</t>
    </r>
  </si>
  <si>
    <r>
      <rPr>
        <sz val="9"/>
        <color theme="1"/>
        <rFont val="Arial"/>
        <family val="2"/>
      </rPr>
      <t>Immobilisations en cours</t>
    </r>
  </si>
  <si>
    <r>
      <rPr>
        <sz val="9"/>
        <color theme="1"/>
        <rFont val="Arial"/>
        <family val="2"/>
      </rPr>
      <t>AV</t>
    </r>
  </si>
  <si>
    <r>
      <rPr>
        <sz val="9"/>
        <color theme="1"/>
        <rFont val="Arial"/>
        <family val="2"/>
      </rPr>
      <t>AW</t>
    </r>
  </si>
  <si>
    <r>
      <rPr>
        <sz val="9"/>
        <color theme="1"/>
        <rFont val="Arial"/>
        <family val="2"/>
      </rPr>
      <t>Avances et acomptes</t>
    </r>
  </si>
  <si>
    <r>
      <rPr>
        <sz val="9"/>
        <color theme="1"/>
        <rFont val="Arial"/>
        <family val="2"/>
      </rPr>
      <t>AX</t>
    </r>
  </si>
  <si>
    <r>
      <rPr>
        <sz val="9"/>
        <color theme="1"/>
        <rFont val="Arial"/>
        <family val="2"/>
      </rPr>
      <t>AY</t>
    </r>
  </si>
  <si>
    <t>IMMOBILISATIONS FINANCIÈRES (2)</t>
  </si>
  <si>
    <r>
      <rPr>
        <sz val="9"/>
        <color theme="1"/>
        <rFont val="Arial"/>
        <family val="2"/>
      </rPr>
      <t>Participations évaluées selon la méthode de mise en équivalence</t>
    </r>
  </si>
  <si>
    <r>
      <rPr>
        <sz val="9"/>
        <color theme="1"/>
        <rFont val="Arial"/>
        <family val="2"/>
      </rPr>
      <t>CS</t>
    </r>
  </si>
  <si>
    <r>
      <rPr>
        <sz val="9"/>
        <color theme="1"/>
        <rFont val="Arial"/>
        <family val="2"/>
      </rPr>
      <t>CT</t>
    </r>
  </si>
  <si>
    <r>
      <rPr>
        <sz val="9"/>
        <color theme="1"/>
        <rFont val="Arial"/>
        <family val="2"/>
      </rPr>
      <t>Autres participations</t>
    </r>
  </si>
  <si>
    <r>
      <rPr>
        <sz val="9"/>
        <color theme="1"/>
        <rFont val="Arial"/>
        <family val="2"/>
      </rPr>
      <t>CU</t>
    </r>
  </si>
  <si>
    <r>
      <rPr>
        <sz val="9"/>
        <color theme="1"/>
        <rFont val="Arial"/>
        <family val="2"/>
      </rPr>
      <t>CV</t>
    </r>
  </si>
  <si>
    <r>
      <rPr>
        <sz val="9"/>
        <color theme="1"/>
        <rFont val="Arial"/>
        <family val="2"/>
      </rPr>
      <t>Créances rattachées à des participations</t>
    </r>
  </si>
  <si>
    <r>
      <rPr>
        <sz val="9"/>
        <color theme="1"/>
        <rFont val="Arial"/>
        <family val="2"/>
      </rPr>
      <t>BB</t>
    </r>
  </si>
  <si>
    <r>
      <rPr>
        <sz val="9"/>
        <color theme="1"/>
        <rFont val="Arial"/>
        <family val="2"/>
      </rPr>
      <t>BC</t>
    </r>
  </si>
  <si>
    <r>
      <rPr>
        <sz val="9"/>
        <color theme="1"/>
        <rFont val="Arial"/>
        <family val="2"/>
      </rPr>
      <t>Autres titres immobilisés</t>
    </r>
  </si>
  <si>
    <r>
      <rPr>
        <sz val="9"/>
        <color theme="1"/>
        <rFont val="Arial"/>
        <family val="2"/>
      </rPr>
      <t>BD</t>
    </r>
  </si>
  <si>
    <r>
      <rPr>
        <sz val="9"/>
        <color theme="1"/>
        <rFont val="Arial"/>
        <family val="2"/>
      </rPr>
      <t>BE</t>
    </r>
  </si>
  <si>
    <r>
      <rPr>
        <sz val="9"/>
        <color theme="1"/>
        <rFont val="Arial"/>
        <family val="2"/>
      </rPr>
      <t>Prêts</t>
    </r>
  </si>
  <si>
    <r>
      <rPr>
        <sz val="9"/>
        <color theme="1"/>
        <rFont val="Arial"/>
        <family val="2"/>
      </rPr>
      <t>BF</t>
    </r>
  </si>
  <si>
    <r>
      <rPr>
        <sz val="9"/>
        <color theme="1"/>
        <rFont val="Arial"/>
        <family val="2"/>
      </rPr>
      <t>BG</t>
    </r>
  </si>
  <si>
    <r>
      <rPr>
        <sz val="9"/>
        <color theme="1"/>
        <rFont val="Arial"/>
        <family val="2"/>
      </rPr>
      <t>Autres immobilisations financières *</t>
    </r>
  </si>
  <si>
    <r>
      <rPr>
        <sz val="9"/>
        <color theme="1"/>
        <rFont val="Arial"/>
        <family val="2"/>
      </rPr>
      <t>BH</t>
    </r>
  </si>
  <si>
    <r>
      <rPr>
        <sz val="9"/>
        <color theme="1"/>
        <rFont val="Arial"/>
        <family val="2"/>
      </rPr>
      <t>BI</t>
    </r>
  </si>
  <si>
    <r>
      <rPr>
        <b/>
        <sz val="9"/>
        <color theme="1"/>
        <rFont val="Arial"/>
        <family val="2"/>
      </rPr>
      <t>TOTAL (II)</t>
    </r>
  </si>
  <si>
    <r>
      <rPr>
        <sz val="9"/>
        <color theme="1"/>
        <rFont val="Arial"/>
        <family val="2"/>
      </rPr>
      <t>BJ</t>
    </r>
  </si>
  <si>
    <r>
      <rPr>
        <sz val="9"/>
        <color theme="1"/>
        <rFont val="Arial"/>
        <family val="2"/>
      </rPr>
      <t>BK</t>
    </r>
  </si>
  <si>
    <r>
      <rPr>
        <sz val="9"/>
        <color theme="1"/>
        <rFont val="Arial"/>
        <family val="2"/>
      </rPr>
      <t>ACTIF CIRCULANT</t>
    </r>
  </si>
  <si>
    <r>
      <rPr>
        <sz val="9"/>
        <color theme="1"/>
        <rFont val="Arial"/>
        <family val="2"/>
      </rPr>
      <t>STOCKS *</t>
    </r>
  </si>
  <si>
    <t>Matières premières, approvisionnements</t>
  </si>
  <si>
    <r>
      <rPr>
        <sz val="9"/>
        <color theme="1"/>
        <rFont val="Arial"/>
        <family val="2"/>
      </rPr>
      <t>BL</t>
    </r>
  </si>
  <si>
    <r>
      <rPr>
        <sz val="9"/>
        <color theme="1"/>
        <rFont val="Arial"/>
        <family val="2"/>
      </rPr>
      <t>BM</t>
    </r>
  </si>
  <si>
    <t>En cours de production de biens</t>
  </si>
  <si>
    <r>
      <rPr>
        <sz val="9"/>
        <color theme="1"/>
        <rFont val="Arial"/>
        <family val="2"/>
      </rPr>
      <t>BN</t>
    </r>
  </si>
  <si>
    <r>
      <rPr>
        <sz val="9"/>
        <color theme="1"/>
        <rFont val="Arial"/>
        <family val="2"/>
      </rPr>
      <t>BO</t>
    </r>
  </si>
  <si>
    <r>
      <rPr>
        <sz val="9"/>
        <color theme="1"/>
        <rFont val="Arial"/>
        <family val="2"/>
      </rPr>
      <t>En cours de production de services</t>
    </r>
  </si>
  <si>
    <r>
      <rPr>
        <sz val="9"/>
        <color theme="1"/>
        <rFont val="Arial"/>
        <family val="2"/>
      </rPr>
      <t>BP</t>
    </r>
  </si>
  <si>
    <r>
      <rPr>
        <sz val="9"/>
        <color theme="1"/>
        <rFont val="Arial"/>
        <family val="2"/>
      </rPr>
      <t>BQ</t>
    </r>
  </si>
  <si>
    <r>
      <rPr>
        <sz val="9"/>
        <color theme="1"/>
        <rFont val="Arial"/>
        <family val="2"/>
      </rPr>
      <t>Produits intermédiaires et finis</t>
    </r>
  </si>
  <si>
    <r>
      <rPr>
        <sz val="9"/>
        <color theme="1"/>
        <rFont val="Arial"/>
        <family val="2"/>
      </rPr>
      <t>BR</t>
    </r>
  </si>
  <si>
    <r>
      <rPr>
        <sz val="9"/>
        <color theme="1"/>
        <rFont val="Arial"/>
        <family val="2"/>
      </rPr>
      <t>BS</t>
    </r>
  </si>
  <si>
    <t>Marchandises</t>
  </si>
  <si>
    <r>
      <rPr>
        <sz val="9"/>
        <color theme="1"/>
        <rFont val="Arial"/>
        <family val="2"/>
      </rPr>
      <t>BT</t>
    </r>
  </si>
  <si>
    <r>
      <rPr>
        <sz val="9"/>
        <color theme="1"/>
        <rFont val="Arial"/>
        <family val="2"/>
      </rPr>
      <t>BU</t>
    </r>
  </si>
  <si>
    <r>
      <rPr>
        <sz val="9"/>
        <color theme="1"/>
        <rFont val="Arial"/>
        <family val="2"/>
      </rPr>
      <t>Avances et acomptes versés sur commandes</t>
    </r>
  </si>
  <si>
    <r>
      <rPr>
        <sz val="9"/>
        <color theme="1"/>
        <rFont val="Arial"/>
        <family val="2"/>
      </rPr>
      <t>BV</t>
    </r>
  </si>
  <si>
    <r>
      <rPr>
        <sz val="9"/>
        <color theme="1"/>
        <rFont val="Arial"/>
        <family val="2"/>
      </rPr>
      <t>BW</t>
    </r>
  </si>
  <si>
    <r>
      <rPr>
        <sz val="8"/>
        <color theme="1"/>
        <rFont val="Arial"/>
        <family val="2"/>
      </rPr>
      <t>CRÉANCES</t>
    </r>
  </si>
  <si>
    <t>Clients et comptes rattachés *</t>
  </si>
  <si>
    <r>
      <rPr>
        <sz val="9"/>
        <color theme="1"/>
        <rFont val="Arial"/>
        <family val="2"/>
      </rPr>
      <t>BX</t>
    </r>
  </si>
  <si>
    <r>
      <rPr>
        <sz val="9"/>
        <color theme="1"/>
        <rFont val="Arial"/>
        <family val="2"/>
      </rPr>
      <t>BY</t>
    </r>
  </si>
  <si>
    <t>Autres créances</t>
  </si>
  <si>
    <r>
      <rPr>
        <sz val="9"/>
        <color theme="1"/>
        <rFont val="Arial"/>
        <family val="2"/>
      </rPr>
      <t>BZ</t>
    </r>
  </si>
  <si>
    <r>
      <rPr>
        <sz val="9"/>
        <color theme="1"/>
        <rFont val="Arial"/>
        <family val="2"/>
      </rPr>
      <t>CA</t>
    </r>
  </si>
  <si>
    <r>
      <rPr>
        <sz val="9"/>
        <color theme="1"/>
        <rFont val="Arial"/>
        <family val="2"/>
      </rPr>
      <t>Capital souscrit et appelé, non versé</t>
    </r>
  </si>
  <si>
    <r>
      <rPr>
        <sz val="9"/>
        <color theme="1"/>
        <rFont val="Arial"/>
        <family val="2"/>
      </rPr>
      <t>CB</t>
    </r>
  </si>
  <si>
    <r>
      <rPr>
        <sz val="9"/>
        <color theme="1"/>
        <rFont val="Arial"/>
        <family val="2"/>
      </rPr>
      <t>CC</t>
    </r>
  </si>
  <si>
    <r>
      <rPr>
        <sz val="9"/>
        <color theme="1"/>
        <rFont val="Arial"/>
        <family val="2"/>
      </rPr>
      <t>DIVERS</t>
    </r>
  </si>
  <si>
    <t>Valeurs mobilières de placement (dont actions propres)</t>
  </si>
  <si>
    <r>
      <rPr>
        <sz val="9"/>
        <color theme="1"/>
        <rFont val="Arial"/>
        <family val="2"/>
      </rPr>
      <t>CD</t>
    </r>
  </si>
  <si>
    <r>
      <rPr>
        <sz val="9"/>
        <color theme="1"/>
        <rFont val="Arial"/>
        <family val="2"/>
      </rPr>
      <t>CE</t>
    </r>
  </si>
  <si>
    <r>
      <rPr>
        <sz val="9"/>
        <color theme="1"/>
        <rFont val="Arial"/>
        <family val="2"/>
      </rPr>
      <t>Disponibilités</t>
    </r>
  </si>
  <si>
    <r>
      <rPr>
        <sz val="9"/>
        <color theme="1"/>
        <rFont val="Arial"/>
        <family val="2"/>
      </rPr>
      <t>CF</t>
    </r>
  </si>
  <si>
    <r>
      <rPr>
        <sz val="9"/>
        <color theme="1"/>
        <rFont val="Arial"/>
        <family val="2"/>
      </rPr>
      <t>CG</t>
    </r>
  </si>
  <si>
    <t>COMPTES DE REGULARISATION</t>
  </si>
  <si>
    <t>Charges constatées d'avances *</t>
  </si>
  <si>
    <r>
      <rPr>
        <sz val="9"/>
        <color theme="1"/>
        <rFont val="Arial"/>
        <family val="2"/>
      </rPr>
      <t>CH</t>
    </r>
  </si>
  <si>
    <t>CI</t>
  </si>
  <si>
    <r>
      <rPr>
        <b/>
        <sz val="9"/>
        <color theme="1"/>
        <rFont val="Arial"/>
        <family val="2"/>
      </rPr>
      <t>TOTAL (III)</t>
    </r>
  </si>
  <si>
    <r>
      <rPr>
        <sz val="9"/>
        <color theme="1"/>
        <rFont val="Arial"/>
        <family val="2"/>
      </rPr>
      <t>CJ</t>
    </r>
  </si>
  <si>
    <r>
      <rPr>
        <sz val="9"/>
        <color theme="1"/>
        <rFont val="Arial"/>
        <family val="2"/>
      </rPr>
      <t>CK</t>
    </r>
  </si>
  <si>
    <t>Frais d'émission d'emprunt à étaler</t>
  </si>
  <si>
    <t>(IV)</t>
  </si>
  <si>
    <r>
      <rPr>
        <sz val="9"/>
        <color theme="1"/>
        <rFont val="Arial"/>
        <family val="2"/>
      </rPr>
      <t>CW</t>
    </r>
  </si>
  <si>
    <t>Primes de remboursement des obligations</t>
  </si>
  <si>
    <t>(V)</t>
  </si>
  <si>
    <r>
      <rPr>
        <sz val="9"/>
        <color theme="1"/>
        <rFont val="Arial"/>
        <family val="2"/>
      </rPr>
      <t>CM</t>
    </r>
  </si>
  <si>
    <t>Écarts de conversion actif *</t>
  </si>
  <si>
    <t>(VI)</t>
  </si>
  <si>
    <r>
      <rPr>
        <sz val="9"/>
        <color theme="1"/>
        <rFont val="Arial"/>
        <family val="2"/>
      </rPr>
      <t>CN</t>
    </r>
  </si>
  <si>
    <r>
      <rPr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OTAL GÉNÉRAL (I à VI)</t>
    </r>
  </si>
  <si>
    <r>
      <rPr>
        <sz val="9"/>
        <color theme="1"/>
        <rFont val="Arial"/>
        <family val="2"/>
      </rPr>
      <t>CO</t>
    </r>
  </si>
  <si>
    <r>
      <rPr>
        <sz val="9"/>
        <color theme="1"/>
        <rFont val="Arial"/>
        <family val="2"/>
      </rPr>
      <t>1A</t>
    </r>
  </si>
  <si>
    <t>RENVOIS</t>
  </si>
  <si>
    <t>(2) Part à moins d'1 an des immobilisations financières nettes</t>
  </si>
  <si>
    <r>
      <rPr>
        <sz val="9"/>
        <color theme="1"/>
        <rFont val="Arial"/>
        <family val="2"/>
      </rPr>
      <t>CP</t>
    </r>
  </si>
  <si>
    <r>
      <rPr>
        <sz val="9"/>
        <color theme="1"/>
        <rFont val="Arial"/>
        <family val="2"/>
      </rPr>
      <t>(3) Part à plus d'1 an :</t>
    </r>
  </si>
  <si>
    <r>
      <rPr>
        <sz val="9"/>
        <color theme="1"/>
        <rFont val="Arial"/>
        <family val="2"/>
      </rPr>
      <t>CR</t>
    </r>
  </si>
  <si>
    <t>* Des explications concernant cette rubrique figurent dans la notice n° 2032-NOT-SD</t>
  </si>
  <si>
    <t>BILAN – PASSIF avant répartition</t>
  </si>
  <si>
    <t>DGFiP N° 2051-SD 2021</t>
  </si>
  <si>
    <r>
      <rPr>
        <sz val="9"/>
        <color theme="1"/>
        <rFont val="Arial"/>
        <family val="2"/>
      </rPr>
      <t>CAPITAUX PROPRES</t>
    </r>
  </si>
  <si>
    <t>Capital social ou individuel *</t>
  </si>
  <si>
    <r>
      <rPr>
        <sz val="9"/>
        <color theme="1"/>
        <rFont val="Arial"/>
        <family val="2"/>
      </rPr>
      <t>DA</t>
    </r>
  </si>
  <si>
    <t>Primes d'émission, de fusion, d'apport…</t>
  </si>
  <si>
    <r>
      <rPr>
        <sz val="9"/>
        <color theme="1"/>
        <rFont val="Arial"/>
        <family val="2"/>
      </rPr>
      <t>DB</t>
    </r>
  </si>
  <si>
    <t>Écarts de réévaluation *</t>
  </si>
  <si>
    <r>
      <rPr>
        <b/>
        <sz val="9"/>
        <color theme="1"/>
        <rFont val="Arial"/>
        <family val="2"/>
      </rPr>
      <t>(</t>
    </r>
  </si>
  <si>
    <t>dont écart d'équivalence</t>
  </si>
  <si>
    <r>
      <rPr>
        <sz val="9"/>
        <color theme="1"/>
        <rFont val="Arial"/>
        <family val="2"/>
      </rPr>
      <t>EK</t>
    </r>
  </si>
  <si>
    <t>{EK-1}</t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</si>
  <si>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</si>
  <si>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DC</t>
    </r>
  </si>
  <si>
    <r>
      <rPr>
        <sz val="9"/>
        <color theme="1"/>
        <rFont val="Arial"/>
        <family val="2"/>
      </rPr>
      <t>Réserve légale (3)</t>
    </r>
  </si>
  <si>
    <r>
      <rPr>
        <sz val="9"/>
        <color theme="1"/>
        <rFont val="Arial"/>
        <family val="2"/>
      </rPr>
      <t>DD</t>
    </r>
  </si>
  <si>
    <r>
      <rPr>
        <sz val="9"/>
        <color theme="1"/>
        <rFont val="Arial"/>
        <family val="2"/>
      </rPr>
      <t>Réserves statutaires ou contractuelles</t>
    </r>
  </si>
  <si>
    <r>
      <rPr>
        <sz val="9"/>
        <color theme="1"/>
        <rFont val="Arial"/>
        <family val="2"/>
      </rPr>
      <t>DE</t>
    </r>
  </si>
  <si>
    <r>
      <rPr>
        <sz val="9"/>
        <color theme="1"/>
        <rFont val="Arial"/>
        <family val="2"/>
      </rPr>
      <t>Réserves réglementées (3) *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</si>
  <si>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</si>
  <si>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réserve spéciale des provisions pour fluctuation des cours</t>
    </r>
  </si>
  <si>
    <r>
      <rPr>
        <sz val="9"/>
        <color theme="1"/>
        <rFont val="Arial"/>
        <family val="2"/>
      </rPr>
      <t>B1</t>
    </r>
  </si>
  <si>
    <t>{B1-1}</t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</si>
  <si>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</si>
  <si>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DF</t>
    </r>
  </si>
  <si>
    <r>
      <rPr>
        <sz val="9"/>
        <color theme="1"/>
        <rFont val="Arial"/>
        <family val="2"/>
      </rPr>
      <t>Autres réserves</t>
    </r>
  </si>
  <si>
    <r>
      <rPr>
        <sz val="9"/>
        <color theme="1"/>
        <rFont val="Arial"/>
        <family val="2"/>
      </rPr>
      <t>dont réserve relative à l'achat d'œuvres originales d'artistes vivants *</t>
    </r>
  </si>
  <si>
    <r>
      <rPr>
        <sz val="9"/>
        <color theme="1"/>
        <rFont val="Arial"/>
        <family val="2"/>
      </rPr>
      <t>EJ</t>
    </r>
  </si>
  <si>
    <t>{EJ-1}</t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</si>
  <si>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</si>
  <si>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DG</t>
    </r>
  </si>
  <si>
    <r>
      <rPr>
        <sz val="9"/>
        <color theme="1"/>
        <rFont val="Arial"/>
        <family val="2"/>
      </rPr>
      <t>Report à nouveau</t>
    </r>
  </si>
  <si>
    <r>
      <rPr>
        <sz val="9"/>
        <color theme="1"/>
        <rFont val="Arial"/>
        <family val="2"/>
      </rPr>
      <t>DH</t>
    </r>
  </si>
  <si>
    <r>
      <rPr>
        <b/>
        <sz val="9"/>
        <color theme="1"/>
        <rFont val="Arial"/>
        <family val="2"/>
      </rPr>
      <t>RÉSULTAT DE L'EXERCICE (bénéfice ou perte)</t>
    </r>
  </si>
  <si>
    <r>
      <rPr>
        <sz val="9"/>
        <color theme="1"/>
        <rFont val="Arial"/>
        <family val="2"/>
      </rPr>
      <t>DI</t>
    </r>
  </si>
  <si>
    <r>
      <rPr>
        <sz val="9"/>
        <color theme="1"/>
        <rFont val="Arial"/>
        <family val="2"/>
      </rPr>
      <t>Subventions d'investissement</t>
    </r>
  </si>
  <si>
    <r>
      <rPr>
        <sz val="9"/>
        <color theme="1"/>
        <rFont val="Arial"/>
        <family val="2"/>
      </rPr>
      <t>DJ</t>
    </r>
  </si>
  <si>
    <r>
      <rPr>
        <sz val="9"/>
        <color theme="1"/>
        <rFont val="Arial"/>
        <family val="2"/>
      </rPr>
      <t>Provisions réglementées *</t>
    </r>
  </si>
  <si>
    <r>
      <rPr>
        <sz val="9"/>
        <color theme="1"/>
        <rFont val="Arial"/>
        <family val="2"/>
      </rPr>
      <t>DK</t>
    </r>
  </si>
  <si>
    <r>
      <rPr>
        <b/>
        <sz val="9"/>
        <color theme="1"/>
        <rFont val="Arial"/>
        <family val="2"/>
      </rPr>
      <t>TOTAL (I)</t>
    </r>
  </si>
  <si>
    <r>
      <rPr>
        <sz val="9"/>
        <color theme="1"/>
        <rFont val="Arial"/>
        <family val="2"/>
      </rPr>
      <t>DL</t>
    </r>
  </si>
  <si>
    <r>
      <rPr>
        <sz val="9"/>
        <color theme="1"/>
        <rFont val="Arial"/>
        <family val="2"/>
      </rPr>
      <t>Autres fonds propres</t>
    </r>
  </si>
  <si>
    <r>
      <rPr>
        <sz val="9"/>
        <color theme="1"/>
        <rFont val="Arial"/>
        <family val="2"/>
      </rPr>
      <t>Produit des émissions de titres participatifs</t>
    </r>
  </si>
  <si>
    <r>
      <rPr>
        <sz val="9"/>
        <color theme="1"/>
        <rFont val="Arial"/>
        <family val="2"/>
      </rPr>
      <t>DM</t>
    </r>
  </si>
  <si>
    <r>
      <rPr>
        <sz val="9"/>
        <color theme="1"/>
        <rFont val="Arial"/>
        <family val="2"/>
      </rPr>
      <t>Avances conditionnées</t>
    </r>
  </si>
  <si>
    <r>
      <rPr>
        <sz val="9"/>
        <color theme="1"/>
        <rFont val="Arial"/>
        <family val="2"/>
      </rPr>
      <t>DN</t>
    </r>
  </si>
  <si>
    <r>
      <rPr>
        <b/>
        <sz val="9"/>
        <color theme="1"/>
        <rFont val="Arial"/>
        <family val="2"/>
      </rPr>
      <t>TOTAL (II)</t>
    </r>
  </si>
  <si>
    <r>
      <rPr>
        <sz val="9"/>
        <color theme="1"/>
        <rFont val="Arial"/>
        <family val="2"/>
      </rPr>
      <t>DO</t>
    </r>
  </si>
  <si>
    <t>Provisions pour risques
et charges</t>
  </si>
  <si>
    <r>
      <rPr>
        <sz val="9"/>
        <color theme="1"/>
        <rFont val="Arial"/>
        <family val="2"/>
      </rPr>
      <t>Provisions pour risques</t>
    </r>
  </si>
  <si>
    <r>
      <rPr>
        <sz val="9"/>
        <color theme="1"/>
        <rFont val="Arial"/>
        <family val="2"/>
      </rPr>
      <t>DP</t>
    </r>
  </si>
  <si>
    <r>
      <rPr>
        <sz val="9"/>
        <color theme="1"/>
        <rFont val="Arial"/>
        <family val="2"/>
      </rPr>
      <t>Provisions pour charges</t>
    </r>
  </si>
  <si>
    <r>
      <rPr>
        <sz val="9"/>
        <color theme="1"/>
        <rFont val="Arial"/>
        <family val="2"/>
      </rPr>
      <t>DQ</t>
    </r>
  </si>
  <si>
    <r>
      <rPr>
        <b/>
        <sz val="9"/>
        <color theme="1"/>
        <rFont val="Arial"/>
        <family val="2"/>
      </rPr>
      <t>TOTAL (III)</t>
    </r>
  </si>
  <si>
    <r>
      <rPr>
        <sz val="9"/>
        <color theme="1"/>
        <rFont val="Arial"/>
        <family val="2"/>
      </rPr>
      <t>DR</t>
    </r>
  </si>
  <si>
    <r>
      <rPr>
        <sz val="9"/>
        <color theme="1"/>
        <rFont val="Arial"/>
        <family val="2"/>
      </rPr>
      <t>DETTES (4)</t>
    </r>
  </si>
  <si>
    <r>
      <rPr>
        <sz val="9"/>
        <color theme="1"/>
        <rFont val="Arial"/>
        <family val="2"/>
      </rPr>
      <t>Emprunts obligatoires convertibles</t>
    </r>
  </si>
  <si>
    <r>
      <rPr>
        <sz val="9"/>
        <color theme="1"/>
        <rFont val="Arial"/>
        <family val="2"/>
      </rPr>
      <t>DS</t>
    </r>
  </si>
  <si>
    <r>
      <rPr>
        <sz val="9"/>
        <color theme="1"/>
        <rFont val="Arial"/>
        <family val="2"/>
      </rPr>
      <t>Autres emprunts obligatoires</t>
    </r>
  </si>
  <si>
    <r>
      <rPr>
        <sz val="9"/>
        <color theme="1"/>
        <rFont val="Arial"/>
        <family val="2"/>
      </rPr>
      <t>DT</t>
    </r>
  </si>
  <si>
    <r>
      <rPr>
        <sz val="9"/>
        <color theme="1"/>
        <rFont val="Arial"/>
        <family val="2"/>
      </rPr>
      <t>Emprunts et dettes auprès des établissements de crédit (5)</t>
    </r>
  </si>
  <si>
    <r>
      <rPr>
        <sz val="9"/>
        <color theme="1"/>
        <rFont val="Arial"/>
        <family val="2"/>
      </rPr>
      <t>DU</t>
    </r>
  </si>
  <si>
    <r>
      <rPr>
        <sz val="9"/>
        <color theme="1"/>
        <rFont val="Arial"/>
        <family val="2"/>
      </rPr>
      <t>Emprunts et dettes financières divers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</si>
  <si>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</si>
  <si>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emprunts participatifs</t>
    </r>
  </si>
  <si>
    <r>
      <rPr>
        <sz val="9"/>
        <color theme="1"/>
        <rFont val="Arial"/>
        <family val="2"/>
      </rPr>
      <t>EI</t>
    </r>
  </si>
  <si>
    <t>{EI-1}</t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</si>
  <si>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</si>
  <si>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DV</t>
    </r>
  </si>
  <si>
    <r>
      <rPr>
        <sz val="9"/>
        <color theme="1"/>
        <rFont val="Arial"/>
        <family val="2"/>
      </rPr>
      <t>Avances et acomptes reçus sur commandes en cours</t>
    </r>
  </si>
  <si>
    <r>
      <rPr>
        <sz val="9"/>
        <color theme="1"/>
        <rFont val="Arial"/>
        <family val="2"/>
      </rPr>
      <t>DW</t>
    </r>
  </si>
  <si>
    <r>
      <rPr>
        <sz val="9"/>
        <color theme="1"/>
        <rFont val="Arial"/>
        <family val="2"/>
      </rPr>
      <t>Dettes fournisseurs et comptes rattachés</t>
    </r>
  </si>
  <si>
    <r>
      <rPr>
        <sz val="9"/>
        <color theme="1"/>
        <rFont val="Arial"/>
        <family val="2"/>
      </rPr>
      <t>DX</t>
    </r>
  </si>
  <si>
    <r>
      <rPr>
        <sz val="9"/>
        <color theme="1"/>
        <rFont val="Arial"/>
        <family val="2"/>
      </rPr>
      <t>Dettes fiscales et sociales</t>
    </r>
  </si>
  <si>
    <r>
      <rPr>
        <sz val="9"/>
        <color theme="1"/>
        <rFont val="Arial"/>
        <family val="2"/>
      </rPr>
      <t>DY</t>
    </r>
  </si>
  <si>
    <r>
      <rPr>
        <sz val="9"/>
        <color theme="1"/>
        <rFont val="Arial"/>
        <family val="2"/>
      </rPr>
      <t>Dettes sur immobilisations et comptes rattachés</t>
    </r>
  </si>
  <si>
    <r>
      <rPr>
        <sz val="9"/>
        <color theme="1"/>
        <rFont val="Arial"/>
        <family val="2"/>
      </rPr>
      <t>DZ</t>
    </r>
  </si>
  <si>
    <r>
      <rPr>
        <sz val="9"/>
        <color theme="1"/>
        <rFont val="Arial"/>
        <family val="2"/>
      </rPr>
      <t>Autres dettes</t>
    </r>
  </si>
  <si>
    <r>
      <rPr>
        <sz val="9"/>
        <color theme="1"/>
        <rFont val="Arial"/>
        <family val="2"/>
      </rPr>
      <t>EA</t>
    </r>
  </si>
  <si>
    <t>Compte de régul.</t>
  </si>
  <si>
    <r>
      <rPr>
        <sz val="9"/>
        <color theme="1"/>
        <rFont val="Arial"/>
        <family val="2"/>
      </rPr>
      <t>Produits constatés d'avance (4)</t>
    </r>
  </si>
  <si>
    <r>
      <rPr>
        <sz val="9"/>
        <color theme="1"/>
        <rFont val="Arial"/>
        <family val="2"/>
      </rPr>
      <t>EB</t>
    </r>
  </si>
  <si>
    <r>
      <rPr>
        <b/>
        <sz val="9"/>
        <color theme="1"/>
        <rFont val="Arial"/>
        <family val="2"/>
      </rPr>
      <t>TOTAL (IV)</t>
    </r>
  </si>
  <si>
    <r>
      <rPr>
        <sz val="9"/>
        <color theme="1"/>
        <rFont val="Arial"/>
        <family val="2"/>
      </rPr>
      <t>EC</t>
    </r>
  </si>
  <si>
    <t>Écart de conversion passif *</t>
  </si>
  <si>
    <t>TOTAL (V)</t>
  </si>
  <si>
    <r>
      <rPr>
        <sz val="9"/>
        <color theme="1"/>
        <rFont val="Arial"/>
        <family val="2"/>
      </rPr>
      <t>ED</t>
    </r>
  </si>
  <si>
    <r>
      <rPr>
        <b/>
        <sz val="9"/>
        <color theme="1"/>
        <rFont val="Arial"/>
        <family val="2"/>
      </rPr>
      <t>TOTAL GENERAL (I  à V)</t>
    </r>
  </si>
  <si>
    <r>
      <rPr>
        <sz val="9"/>
        <color theme="1"/>
        <rFont val="Arial"/>
        <family val="2"/>
      </rPr>
      <t>EE</t>
    </r>
  </si>
  <si>
    <r>
      <rPr>
        <sz val="9"/>
        <color theme="1"/>
        <rFont val="Arial"/>
        <family val="2"/>
      </rPr>
      <t>Dont réserve spéciale des plus-values à long terme *</t>
    </r>
  </si>
  <si>
    <r>
      <rPr>
        <sz val="9"/>
        <color theme="1"/>
        <rFont val="Arial"/>
        <family val="2"/>
      </rPr>
      <t>EF</t>
    </r>
  </si>
  <si>
    <r>
      <rPr>
        <sz val="9"/>
        <color theme="1"/>
        <rFont val="Arial"/>
        <family val="2"/>
      </rPr>
      <t>Dettes et produits constatés d'avance à moins d'un an</t>
    </r>
  </si>
  <si>
    <r>
      <rPr>
        <sz val="9"/>
        <color theme="1"/>
        <rFont val="Arial"/>
        <family val="2"/>
      </rPr>
      <t>EG</t>
    </r>
  </si>
  <si>
    <r>
      <rPr>
        <sz val="9"/>
        <color theme="1"/>
        <rFont val="Arial"/>
        <family val="2"/>
      </rPr>
      <t>Dont concours bancaires courants, et soldes créditeurs de banques et CCP</t>
    </r>
  </si>
  <si>
    <r>
      <rPr>
        <sz val="9"/>
        <color theme="1"/>
        <rFont val="Arial"/>
        <family val="2"/>
      </rPr>
      <t>EH</t>
    </r>
  </si>
  <si>
    <t>COMPTE DE RÉSULTAT DE L'EXERCICE (en liste)</t>
  </si>
  <si>
    <t>DGFiP N° 2052-SD 2021</t>
  </si>
  <si>
    <t>France</t>
  </si>
  <si>
    <t>Exportations et livraisons intracommunautaires</t>
  </si>
  <si>
    <r>
      <rPr>
        <sz val="9"/>
        <color theme="1"/>
        <rFont val="Arial"/>
        <family val="2"/>
      </rPr>
      <t>TOTAL</t>
    </r>
  </si>
  <si>
    <t>TOTAL</t>
  </si>
  <si>
    <r>
      <rPr>
        <sz val="9"/>
        <color theme="1"/>
        <rFont val="Arial"/>
        <family val="2"/>
      </rPr>
      <t>PRODUITS D'EXPLOITATION</t>
    </r>
  </si>
  <si>
    <r>
      <rPr>
        <sz val="9"/>
        <color theme="1"/>
        <rFont val="Arial"/>
        <family val="2"/>
      </rPr>
      <t>Ventes de marchandises *</t>
    </r>
  </si>
  <si>
    <r>
      <rPr>
        <sz val="9"/>
        <color theme="1"/>
        <rFont val="Arial"/>
        <family val="2"/>
      </rPr>
      <t>FA</t>
    </r>
  </si>
  <si>
    <r>
      <rPr>
        <sz val="9"/>
        <color theme="1"/>
        <rFont val="Arial"/>
        <family val="2"/>
      </rPr>
      <t>FB</t>
    </r>
  </si>
  <si>
    <r>
      <rPr>
        <sz val="9"/>
        <color theme="1"/>
        <rFont val="Arial"/>
        <family val="2"/>
      </rPr>
      <t>FC</t>
    </r>
  </si>
  <si>
    <r>
      <rPr>
        <sz val="9"/>
        <color theme="1"/>
        <rFont val="Arial"/>
        <family val="2"/>
      </rPr>
      <t>Production vendue</t>
    </r>
  </si>
  <si>
    <r>
      <rPr>
        <sz val="16"/>
        <color theme="1"/>
        <rFont val="Arial"/>
        <family val="2"/>
      </rPr>
      <t>{</t>
    </r>
  </si>
  <si>
    <r>
      <rPr>
        <sz val="9"/>
        <color theme="1"/>
        <rFont val="Arial"/>
        <family val="2"/>
      </rPr>
      <t>Biens *</t>
    </r>
  </si>
  <si>
    <r>
      <rPr>
        <sz val="9"/>
        <color theme="1"/>
        <rFont val="Arial"/>
        <family val="2"/>
      </rPr>
      <t>FD</t>
    </r>
  </si>
  <si>
    <r>
      <rPr>
        <sz val="9"/>
        <color theme="1"/>
        <rFont val="Arial"/>
        <family val="2"/>
      </rPr>
      <t>FE</t>
    </r>
  </si>
  <si>
    <r>
      <rPr>
        <sz val="9"/>
        <color theme="1"/>
        <rFont val="Arial"/>
        <family val="2"/>
      </rPr>
      <t>FF</t>
    </r>
  </si>
  <si>
    <r>
      <rPr>
        <sz val="9"/>
        <color theme="1"/>
        <rFont val="Arial"/>
        <family val="2"/>
      </rPr>
      <t>Services *</t>
    </r>
  </si>
  <si>
    <r>
      <rPr>
        <sz val="9"/>
        <color theme="1"/>
        <rFont val="Arial"/>
        <family val="2"/>
      </rPr>
      <t>FG</t>
    </r>
  </si>
  <si>
    <r>
      <rPr>
        <sz val="9"/>
        <color theme="1"/>
        <rFont val="Arial"/>
        <family val="2"/>
      </rPr>
      <t>FH</t>
    </r>
  </si>
  <si>
    <r>
      <rPr>
        <sz val="9"/>
        <color theme="1"/>
        <rFont val="Arial"/>
        <family val="2"/>
      </rPr>
      <t>FI</t>
    </r>
  </si>
  <si>
    <r>
      <rPr>
        <sz val="9"/>
        <color theme="1"/>
        <rFont val="Arial"/>
        <family val="2"/>
      </rPr>
      <t>Chiffres d'affaires nets *</t>
    </r>
  </si>
  <si>
    <r>
      <rPr>
        <sz val="9"/>
        <color theme="1"/>
        <rFont val="Arial"/>
        <family val="2"/>
      </rPr>
      <t>FJ</t>
    </r>
  </si>
  <si>
    <r>
      <rPr>
        <sz val="9"/>
        <color theme="1"/>
        <rFont val="Arial"/>
        <family val="2"/>
      </rPr>
      <t>FK</t>
    </r>
  </si>
  <si>
    <r>
      <rPr>
        <sz val="9"/>
        <color theme="1"/>
        <rFont val="Arial"/>
        <family val="2"/>
      </rPr>
      <t>FL</t>
    </r>
  </si>
  <si>
    <t>Production stockée *</t>
  </si>
  <si>
    <r>
      <rPr>
        <sz val="9"/>
        <color theme="1"/>
        <rFont val="Arial"/>
        <family val="2"/>
      </rPr>
      <t>FM</t>
    </r>
  </si>
  <si>
    <t>Production immobilisée *</t>
  </si>
  <si>
    <r>
      <rPr>
        <sz val="9"/>
        <color theme="1"/>
        <rFont val="Arial"/>
        <family val="2"/>
      </rPr>
      <t>FN</t>
    </r>
  </si>
  <si>
    <r>
      <rPr>
        <sz val="9"/>
        <color theme="1"/>
        <rFont val="Arial"/>
        <family val="2"/>
      </rPr>
      <t>Subventions d'exploitation</t>
    </r>
  </si>
  <si>
    <r>
      <rPr>
        <sz val="9"/>
        <color theme="1"/>
        <rFont val="Arial"/>
        <family val="2"/>
      </rPr>
      <t>FO</t>
    </r>
  </si>
  <si>
    <r>
      <rPr>
        <sz val="9"/>
        <color theme="1"/>
        <rFont val="Arial"/>
        <family val="2"/>
      </rPr>
      <t>Reprises sur amortissements et provisions, transferts de charges * (9)</t>
    </r>
  </si>
  <si>
    <r>
      <rPr>
        <sz val="9"/>
        <color theme="1"/>
        <rFont val="Arial"/>
        <family val="2"/>
      </rPr>
      <t>FP</t>
    </r>
  </si>
  <si>
    <t>Autres produits (11)</t>
  </si>
  <si>
    <r>
      <rPr>
        <sz val="9"/>
        <color theme="1"/>
        <rFont val="Arial"/>
        <family val="2"/>
      </rPr>
      <t>FQ</t>
    </r>
  </si>
  <si>
    <t>TOTAL DES PRODUITS D'EXPLOITATION</t>
  </si>
  <si>
    <t>(I)</t>
  </si>
  <si>
    <r>
      <rPr>
        <sz val="9"/>
        <color theme="1"/>
        <rFont val="Arial"/>
        <family val="2"/>
      </rPr>
      <t>FR</t>
    </r>
  </si>
  <si>
    <r>
      <rPr>
        <sz val="9"/>
        <color theme="1"/>
        <rFont val="Arial"/>
        <family val="2"/>
      </rPr>
      <t>CHARGES D'EXPLOITATION</t>
    </r>
  </si>
  <si>
    <r>
      <rPr>
        <sz val="9"/>
        <color theme="1"/>
        <rFont val="Arial"/>
        <family val="2"/>
      </rPr>
      <t>Achats de marchandises (y compris droits de douane) *</t>
    </r>
  </si>
  <si>
    <r>
      <rPr>
        <sz val="9"/>
        <color theme="1"/>
        <rFont val="Arial"/>
        <family val="2"/>
      </rPr>
      <t>FS</t>
    </r>
  </si>
  <si>
    <r>
      <rPr>
        <sz val="9"/>
        <color theme="1"/>
        <rFont val="Arial"/>
        <family val="2"/>
      </rPr>
      <t>Variation de stocks (marchandises) *</t>
    </r>
  </si>
  <si>
    <r>
      <rPr>
        <sz val="9"/>
        <color theme="1"/>
        <rFont val="Arial"/>
        <family val="2"/>
      </rPr>
      <t>FT</t>
    </r>
  </si>
  <si>
    <r>
      <rPr>
        <sz val="9"/>
        <color theme="1"/>
        <rFont val="Arial"/>
        <family val="2"/>
      </rPr>
      <t>Achats de matières premières et autres approvisionnements (y compris droits de douane) *</t>
    </r>
  </si>
  <si>
    <r>
      <rPr>
        <sz val="9"/>
        <color theme="1"/>
        <rFont val="Arial"/>
        <family val="2"/>
      </rPr>
      <t>FU</t>
    </r>
  </si>
  <si>
    <r>
      <rPr>
        <sz val="9"/>
        <color theme="1"/>
        <rFont val="Arial"/>
        <family val="2"/>
      </rPr>
      <t>Variation de stocks (matières premières et approvisionnements) *</t>
    </r>
  </si>
  <si>
    <r>
      <rPr>
        <sz val="9"/>
        <color theme="1"/>
        <rFont val="Arial"/>
        <family val="2"/>
      </rPr>
      <t>FV</t>
    </r>
  </si>
  <si>
    <t>Autres achats et charges externes (3) *</t>
  </si>
  <si>
    <r>
      <rPr>
        <sz val="9"/>
        <color theme="1"/>
        <rFont val="Arial"/>
        <family val="2"/>
      </rPr>
      <t>FW</t>
    </r>
  </si>
  <si>
    <r>
      <rPr>
        <sz val="9"/>
        <color theme="1"/>
        <rFont val="Arial"/>
        <family val="2"/>
      </rPr>
      <t>Impôts, taxes et versements assimilés *</t>
    </r>
  </si>
  <si>
    <r>
      <rPr>
        <sz val="9"/>
        <color theme="1"/>
        <rFont val="Arial"/>
        <family val="2"/>
      </rPr>
      <t>FX</t>
    </r>
  </si>
  <si>
    <r>
      <rPr>
        <sz val="9"/>
        <color theme="1"/>
        <rFont val="Arial"/>
        <family val="2"/>
      </rPr>
      <t>Salaires et traitements *</t>
    </r>
  </si>
  <si>
    <r>
      <rPr>
        <sz val="9"/>
        <color theme="1"/>
        <rFont val="Arial"/>
        <family val="2"/>
      </rPr>
      <t>FY</t>
    </r>
  </si>
  <si>
    <r>
      <rPr>
        <sz val="9"/>
        <color theme="1"/>
        <rFont val="Arial"/>
        <family val="2"/>
      </rPr>
      <t>Charges sociales (10)</t>
    </r>
  </si>
  <si>
    <r>
      <rPr>
        <sz val="9"/>
        <color theme="1"/>
        <rFont val="Arial"/>
        <family val="2"/>
      </rPr>
      <t>FZ</t>
    </r>
  </si>
  <si>
    <t>DOTATIONS
D'EXPLOITATION</t>
  </si>
  <si>
    <r>
      <rPr>
        <sz val="9"/>
        <color theme="1"/>
        <rFont val="Arial"/>
        <family val="2"/>
      </rPr>
      <t>Sur immobilisations</t>
    </r>
  </si>
  <si>
    <r>
      <rPr>
        <sz val="16"/>
        <color theme="1"/>
        <rFont val="Arial"/>
        <family val="2"/>
      </rPr>
      <t>{</t>
    </r>
  </si>
  <si>
    <r>
      <rPr>
        <sz val="9"/>
        <color theme="1"/>
        <rFont val="Arial"/>
        <family val="2"/>
      </rPr>
      <t>- dotations aux amortissements *</t>
    </r>
  </si>
  <si>
    <r>
      <rPr>
        <sz val="9"/>
        <color theme="1"/>
        <rFont val="Arial"/>
        <family val="2"/>
      </rPr>
      <t>GA</t>
    </r>
  </si>
  <si>
    <r>
      <rPr>
        <sz val="9"/>
        <color theme="1"/>
        <rFont val="Arial"/>
        <family val="2"/>
      </rPr>
      <t>- dotations aux provisions</t>
    </r>
  </si>
  <si>
    <r>
      <rPr>
        <sz val="9"/>
        <color theme="1"/>
        <rFont val="Arial"/>
        <family val="2"/>
      </rPr>
      <t>GB</t>
    </r>
  </si>
  <si>
    <r>
      <rPr>
        <sz val="9"/>
        <color theme="1"/>
        <rFont val="Arial"/>
        <family val="2"/>
      </rPr>
      <t>Sur actif circulant : dotations aux provisions *</t>
    </r>
  </si>
  <si>
    <r>
      <rPr>
        <sz val="9"/>
        <color theme="1"/>
        <rFont val="Arial"/>
        <family val="2"/>
      </rPr>
      <t>GC</t>
    </r>
  </si>
  <si>
    <r>
      <rPr>
        <sz val="9"/>
        <color theme="1"/>
        <rFont val="Arial"/>
        <family val="2"/>
      </rPr>
      <t>Pour risques et charges : dotations aux provisions</t>
    </r>
  </si>
  <si>
    <r>
      <rPr>
        <sz val="9"/>
        <color theme="1"/>
        <rFont val="Arial"/>
        <family val="2"/>
      </rPr>
      <t>GD</t>
    </r>
  </si>
  <si>
    <r>
      <rPr>
        <sz val="9"/>
        <color theme="1"/>
        <rFont val="Arial"/>
        <family val="2"/>
      </rPr>
      <t>Autres charges (12)</t>
    </r>
  </si>
  <si>
    <r>
      <rPr>
        <sz val="9"/>
        <color theme="1"/>
        <rFont val="Arial"/>
        <family val="2"/>
      </rPr>
      <t>GE</t>
    </r>
  </si>
  <si>
    <t>TOTAL DES CHARGES D'EXPLOITATION (4)</t>
  </si>
  <si>
    <t>(II)</t>
  </si>
  <si>
    <r>
      <rPr>
        <sz val="9"/>
        <color theme="1"/>
        <rFont val="Arial"/>
        <family val="2"/>
      </rPr>
      <t>GF</t>
    </r>
  </si>
  <si>
    <r>
      <rPr>
        <b/>
        <sz val="9"/>
        <color theme="1"/>
        <rFont val="Arial"/>
        <family val="2"/>
      </rPr>
      <t>1 – RÉSULTAT D'EXPLOITATION (I – II)</t>
    </r>
  </si>
  <si>
    <r>
      <rPr>
        <sz val="9"/>
        <color theme="1"/>
        <rFont val="Arial"/>
        <family val="2"/>
      </rPr>
      <t>GG</t>
    </r>
  </si>
  <si>
    <r>
      <rPr>
        <sz val="7"/>
        <color theme="1"/>
        <rFont val="Arial"/>
        <family val="2"/>
      </rPr>
      <t>Opération s en commun</t>
    </r>
  </si>
  <si>
    <r>
      <rPr>
        <sz val="9"/>
        <color theme="1"/>
        <rFont val="Arial"/>
        <family val="2"/>
      </rPr>
      <t>Bénéfice attribué ou perte transférée *</t>
    </r>
  </si>
  <si>
    <t>(III)</t>
  </si>
  <si>
    <r>
      <rPr>
        <sz val="9"/>
        <color theme="1"/>
        <rFont val="Arial"/>
        <family val="2"/>
      </rPr>
      <t>GH</t>
    </r>
  </si>
  <si>
    <r>
      <rPr>
        <sz val="9"/>
        <color theme="1"/>
        <rFont val="Arial"/>
        <family val="2"/>
      </rPr>
      <t>Perte supportée ou bénéfice transféré *</t>
    </r>
  </si>
  <si>
    <r>
      <rPr>
        <sz val="9"/>
        <color theme="1"/>
        <rFont val="Arial"/>
        <family val="2"/>
      </rPr>
      <t>GI</t>
    </r>
  </si>
  <si>
    <r>
      <rPr>
        <sz val="9"/>
        <color theme="1"/>
        <rFont val="Arial"/>
        <family val="2"/>
      </rPr>
      <t>PRODUITS FINANCIERS</t>
    </r>
  </si>
  <si>
    <t>Produits financiers de participations</t>
  </si>
  <si>
    <r>
      <rPr>
        <sz val="9"/>
        <color theme="1"/>
        <rFont val="Arial"/>
        <family val="2"/>
      </rPr>
      <t>GJ</t>
    </r>
  </si>
  <si>
    <t>Produits des autres valeurs mobilières et créances de l'actif immobilisé</t>
  </si>
  <si>
    <r>
      <rPr>
        <sz val="9"/>
        <color theme="1"/>
        <rFont val="Arial"/>
        <family val="2"/>
      </rPr>
      <t>GK</t>
    </r>
  </si>
  <si>
    <t>Autres intérêts et produits assimilés</t>
  </si>
  <si>
    <r>
      <rPr>
        <sz val="9"/>
        <color theme="1"/>
        <rFont val="Arial"/>
        <family val="2"/>
      </rPr>
      <t>GL</t>
    </r>
  </si>
  <si>
    <t>Reprises sur provisions et transferts de charges</t>
  </si>
  <si>
    <r>
      <rPr>
        <sz val="9"/>
        <color theme="1"/>
        <rFont val="Arial"/>
        <family val="2"/>
      </rPr>
      <t>GM</t>
    </r>
  </si>
  <si>
    <r>
      <rPr>
        <sz val="9"/>
        <color theme="1"/>
        <rFont val="Arial"/>
        <family val="2"/>
      </rPr>
      <t>Différences positives de change</t>
    </r>
  </si>
  <si>
    <r>
      <rPr>
        <sz val="9"/>
        <color theme="1"/>
        <rFont val="Arial"/>
        <family val="2"/>
      </rPr>
      <t>GN</t>
    </r>
  </si>
  <si>
    <r>
      <rPr>
        <sz val="9"/>
        <color theme="1"/>
        <rFont val="Arial"/>
        <family val="2"/>
      </rPr>
      <t>Produits nets sur cessions de valeurs mobilières de placement</t>
    </r>
  </si>
  <si>
    <r>
      <rPr>
        <sz val="9"/>
        <color theme="1"/>
        <rFont val="Arial"/>
        <family val="2"/>
      </rPr>
      <t>GO</t>
    </r>
  </si>
  <si>
    <t>TOTAL DES PRODUITS FINANCIERS</t>
  </si>
  <si>
    <r>
      <rPr>
        <sz val="9"/>
        <color theme="1"/>
        <rFont val="Arial"/>
        <family val="2"/>
      </rPr>
      <t>GP</t>
    </r>
  </si>
  <si>
    <r>
      <rPr>
        <sz val="9"/>
        <color theme="1"/>
        <rFont val="Arial"/>
        <family val="2"/>
      </rPr>
      <t>CHARGES FINANCIÈRES</t>
    </r>
  </si>
  <si>
    <t>Dotations financières aux amortissements et provisions *</t>
  </si>
  <si>
    <r>
      <rPr>
        <sz val="9"/>
        <color theme="1"/>
        <rFont val="Arial"/>
        <family val="2"/>
      </rPr>
      <t>GQ</t>
    </r>
  </si>
  <si>
    <t>Intérêts et charges assimilées</t>
  </si>
  <si>
    <r>
      <rPr>
        <sz val="9"/>
        <color theme="1"/>
        <rFont val="Arial"/>
        <family val="2"/>
      </rPr>
      <t>GR</t>
    </r>
  </si>
  <si>
    <r>
      <rPr>
        <sz val="9"/>
        <color theme="1"/>
        <rFont val="Arial"/>
        <family val="2"/>
      </rPr>
      <t>Différences négatives de change</t>
    </r>
  </si>
  <si>
    <r>
      <rPr>
        <sz val="9"/>
        <color theme="1"/>
        <rFont val="Arial"/>
        <family val="2"/>
      </rPr>
      <t>GS</t>
    </r>
  </si>
  <si>
    <r>
      <rPr>
        <sz val="9"/>
        <color theme="1"/>
        <rFont val="Arial"/>
        <family val="2"/>
      </rPr>
      <t>Charges nettes sur cessions de valeurs mobilières de placement</t>
    </r>
  </si>
  <si>
    <r>
      <rPr>
        <sz val="9"/>
        <color theme="1"/>
        <rFont val="Arial"/>
        <family val="2"/>
      </rPr>
      <t>GT</t>
    </r>
  </si>
  <si>
    <t>TOTAL DES CHARGES FINANCIÈRES</t>
  </si>
  <si>
    <r>
      <rPr>
        <sz val="9"/>
        <color theme="1"/>
        <rFont val="Arial"/>
        <family val="2"/>
      </rPr>
      <t>GU</t>
    </r>
  </si>
  <si>
    <r>
      <rPr>
        <b/>
        <sz val="9"/>
        <color theme="1"/>
        <rFont val="Arial"/>
        <family val="2"/>
      </rPr>
      <t>2 – RÉSULTAT FINANCIER (V – VI)</t>
    </r>
  </si>
  <si>
    <r>
      <rPr>
        <sz val="9"/>
        <color theme="1"/>
        <rFont val="Arial"/>
        <family val="2"/>
      </rPr>
      <t>GV</t>
    </r>
  </si>
  <si>
    <r>
      <rPr>
        <b/>
        <sz val="9"/>
        <color theme="1"/>
        <rFont val="Arial"/>
        <family val="2"/>
      </rPr>
      <t>3 – RÉSULTAT COURANT AVANT IMPÔTS  (I – II + III – IV + V – VI)</t>
    </r>
  </si>
  <si>
    <r>
      <rPr>
        <sz val="9"/>
        <color theme="1"/>
        <rFont val="Arial"/>
        <family val="2"/>
      </rPr>
      <t>GW</t>
    </r>
  </si>
  <si>
    <t>COMPTE DE RÉSULTAT DE L'EXERCICE (suite)</t>
  </si>
  <si>
    <t>DGFiP N° 2053-SD 2021</t>
  </si>
  <si>
    <t>PRODUITS EXCEPTIONNELS</t>
  </si>
  <si>
    <r>
      <rPr>
        <sz val="9"/>
        <color theme="1"/>
        <rFont val="Arial"/>
        <family val="2"/>
      </rPr>
      <t>Produits exceptionnels sur opérations de gestion</t>
    </r>
  </si>
  <si>
    <r>
      <rPr>
        <sz val="9"/>
        <color theme="1"/>
        <rFont val="Arial"/>
        <family val="2"/>
      </rPr>
      <t>HA</t>
    </r>
  </si>
  <si>
    <r>
      <rPr>
        <sz val="9"/>
        <color theme="1"/>
        <rFont val="Arial"/>
        <family val="2"/>
      </rPr>
      <t>Produits exceptionnels sur opérations en capital *</t>
    </r>
  </si>
  <si>
    <r>
      <rPr>
        <sz val="9"/>
        <color theme="1"/>
        <rFont val="Arial"/>
        <family val="2"/>
      </rPr>
      <t>HB</t>
    </r>
  </si>
  <si>
    <r>
      <rPr>
        <sz val="9"/>
        <color theme="1"/>
        <rFont val="Arial"/>
        <family val="2"/>
      </rPr>
      <t>HC</t>
    </r>
  </si>
  <si>
    <t>Total des produits exceptionnels</t>
  </si>
  <si>
    <r>
      <rPr>
        <b/>
        <sz val="9"/>
        <color theme="1"/>
        <rFont val="Arial"/>
        <family val="2"/>
      </rPr>
      <t>(VII)</t>
    </r>
  </si>
  <si>
    <r>
      <rPr>
        <sz val="9"/>
        <color theme="1"/>
        <rFont val="Arial"/>
        <family val="2"/>
      </rPr>
      <t>HD</t>
    </r>
  </si>
  <si>
    <r>
      <rPr>
        <sz val="6"/>
        <color theme="1"/>
        <rFont val="Arial"/>
        <family val="2"/>
      </rPr>
      <t>CHARGES EXCEPTIONNELLES</t>
    </r>
  </si>
  <si>
    <t>Charges exceptionnelles sur opérations de gestion</t>
  </si>
  <si>
    <r>
      <rPr>
        <sz val="9"/>
        <color theme="1"/>
        <rFont val="Arial"/>
        <family val="2"/>
      </rPr>
      <t>HE</t>
    </r>
  </si>
  <si>
    <r>
      <rPr>
        <sz val="9"/>
        <color theme="1"/>
        <rFont val="Arial"/>
        <family val="2"/>
      </rPr>
      <t>Charges exceptionnelles sur opérations en capital *</t>
    </r>
  </si>
  <si>
    <r>
      <rPr>
        <sz val="9"/>
        <color theme="1"/>
        <rFont val="Arial"/>
        <family val="2"/>
      </rPr>
      <t>HF</t>
    </r>
  </si>
  <si>
    <t>Dotations exceptionnelles aux amortissements et provisions</t>
  </si>
  <si>
    <r>
      <rPr>
        <sz val="9"/>
        <color theme="1"/>
        <rFont val="Arial"/>
        <family val="2"/>
      </rPr>
      <t>HG</t>
    </r>
  </si>
  <si>
    <t>Total des charges exceptionnelles</t>
  </si>
  <si>
    <r>
      <rPr>
        <b/>
        <sz val="9"/>
        <color theme="1"/>
        <rFont val="Arial"/>
        <family val="2"/>
      </rPr>
      <t>(VIII)</t>
    </r>
  </si>
  <si>
    <r>
      <rPr>
        <sz val="9"/>
        <color theme="1"/>
        <rFont val="Arial"/>
        <family val="2"/>
      </rPr>
      <t>HH</t>
    </r>
  </si>
  <si>
    <r>
      <rPr>
        <b/>
        <sz val="9"/>
        <color theme="1"/>
        <rFont val="Arial"/>
        <family val="2"/>
      </rPr>
      <t>4 – RÉSULTAT EXCEPTIONNEL (VII – VIII)</t>
    </r>
  </si>
  <si>
    <r>
      <rPr>
        <sz val="9"/>
        <color theme="1"/>
        <rFont val="Arial"/>
        <family val="2"/>
      </rPr>
      <t>HI</t>
    </r>
  </si>
  <si>
    <r>
      <rPr>
        <sz val="9"/>
        <color theme="1"/>
        <rFont val="Arial"/>
        <family val="2"/>
      </rPr>
      <t>Participation des salariés aux résultats de l'entreprise</t>
    </r>
  </si>
  <si>
    <t>(IX)</t>
  </si>
  <si>
    <r>
      <rPr>
        <sz val="9"/>
        <color theme="1"/>
        <rFont val="Arial"/>
        <family val="2"/>
      </rPr>
      <t>HJ</t>
    </r>
  </si>
  <si>
    <r>
      <rPr>
        <sz val="9"/>
        <color theme="1"/>
        <rFont val="Arial"/>
        <family val="2"/>
      </rPr>
      <t>Impôts sur les bénéfices *</t>
    </r>
  </si>
  <si>
    <r>
      <rPr>
        <b/>
        <sz val="9"/>
        <color theme="1"/>
        <rFont val="Arial"/>
        <family val="2"/>
      </rPr>
      <t>(X)</t>
    </r>
  </si>
  <si>
    <r>
      <rPr>
        <sz val="9"/>
        <color theme="1"/>
        <rFont val="Arial"/>
        <family val="2"/>
      </rPr>
      <t>HK</t>
    </r>
  </si>
  <si>
    <r>
      <rPr>
        <b/>
        <sz val="9"/>
        <color theme="1"/>
        <rFont val="Arial"/>
        <family val="2"/>
      </rPr>
      <t>TOTAL DES PRODUITS (I + III + V + VII)</t>
    </r>
  </si>
  <si>
    <r>
      <rPr>
        <sz val="9"/>
        <color theme="1"/>
        <rFont val="Arial"/>
        <family val="2"/>
      </rPr>
      <t>HL</t>
    </r>
  </si>
  <si>
    <r>
      <rPr>
        <b/>
        <sz val="9"/>
        <color theme="1"/>
        <rFont val="Arial"/>
        <family val="2"/>
      </rPr>
      <t>TOTAL DES CHARGES (II + IV + VI + VIII + IX + X)</t>
    </r>
  </si>
  <si>
    <r>
      <rPr>
        <sz val="9"/>
        <color theme="1"/>
        <rFont val="Arial"/>
        <family val="2"/>
      </rPr>
      <t>HM</t>
    </r>
  </si>
  <si>
    <r>
      <rPr>
        <b/>
        <sz val="9"/>
        <color theme="1"/>
        <rFont val="Arial"/>
        <family val="2"/>
      </rPr>
      <t>5 – BÉNÉFICE OU PERTE (Total des produits – Total des charges)</t>
    </r>
  </si>
  <si>
    <r>
      <rPr>
        <sz val="9"/>
        <color theme="1"/>
        <rFont val="Arial"/>
        <family val="2"/>
      </rPr>
      <t>HN</t>
    </r>
  </si>
  <si>
    <t>Renvois</t>
  </si>
  <si>
    <t>(3) Dont</t>
  </si>
  <si>
    <r>
      <rPr>
        <sz val="9"/>
        <color theme="1"/>
        <rFont val="Arial"/>
        <family val="2"/>
      </rPr>
      <t>- Crédit-bail mobilier *</t>
    </r>
  </si>
  <si>
    <r>
      <rPr>
        <sz val="9"/>
        <color theme="1"/>
        <rFont val="Arial"/>
        <family val="2"/>
      </rPr>
      <t>HP</t>
    </r>
  </si>
  <si>
    <r>
      <rPr>
        <sz val="9"/>
        <color theme="1"/>
        <rFont val="Arial"/>
        <family val="2"/>
      </rPr>
      <t>- Crédit-bail immobilier</t>
    </r>
  </si>
  <si>
    <r>
      <rPr>
        <sz val="9"/>
        <color theme="1"/>
        <rFont val="Arial"/>
        <family val="2"/>
      </rPr>
      <t>HQ</t>
    </r>
  </si>
  <si>
    <r>
      <rPr>
        <sz val="9"/>
        <color theme="1"/>
        <rFont val="Arial"/>
        <family val="2"/>
      </rPr>
      <t>(9) Dont transfert de charges</t>
    </r>
  </si>
  <si>
    <r>
      <rPr>
        <sz val="9"/>
        <color theme="1"/>
        <rFont val="Arial"/>
        <family val="2"/>
      </rPr>
      <t>A1</t>
    </r>
  </si>
  <si>
    <t>(10) Dont cotisations personnelles de l'exploitant</t>
  </si>
  <si>
    <r>
      <rPr>
        <sz val="9"/>
        <color theme="1"/>
        <rFont val="Arial"/>
        <family val="2"/>
      </rPr>
      <t>dont montant des cotisations sociales obligatoires hors CSG/CRDS</t>
    </r>
  </si>
  <si>
    <r>
      <rPr>
        <sz val="9"/>
        <color theme="1"/>
        <rFont val="Arial"/>
        <family val="2"/>
      </rPr>
      <t>A5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</si>
  <si>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</si>
  <si>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A2</t>
    </r>
  </si>
  <si>
    <r>
      <rPr>
        <sz val="9"/>
        <color theme="1"/>
        <rFont val="Arial"/>
        <family val="2"/>
      </rPr>
      <t>(11) Dont redevances pour concessions de brevets, de licences (produits)</t>
    </r>
  </si>
  <si>
    <r>
      <rPr>
        <sz val="9"/>
        <color theme="1"/>
        <rFont val="Arial"/>
        <family val="2"/>
      </rPr>
      <t>A3</t>
    </r>
  </si>
  <si>
    <r>
      <rPr>
        <sz val="9"/>
        <color theme="1"/>
        <rFont val="Arial"/>
        <family val="2"/>
      </rPr>
      <t>(12) Dont redevances pour concessions de brevets, de licences (charges)</t>
    </r>
  </si>
  <si>
    <r>
      <rPr>
        <sz val="9"/>
        <color theme="1"/>
        <rFont val="Arial"/>
        <family val="2"/>
      </rPr>
      <t>A4</t>
    </r>
  </si>
  <si>
    <t>IMMOBILISATIONS</t>
  </si>
  <si>
    <t>DGFiP N° 2054-SD 2021</t>
  </si>
  <si>
    <r>
      <rPr>
        <b/>
        <sz val="9"/>
        <color theme="1"/>
        <rFont val="Arial"/>
        <family val="2"/>
      </rPr>
      <t>CADRE A</t>
    </r>
  </si>
  <si>
    <r>
      <rPr>
        <b/>
        <sz val="9"/>
        <color theme="1"/>
        <rFont val="Arial"/>
        <family val="2"/>
      </rPr>
      <t>IMMOBILISATIONS</t>
    </r>
  </si>
  <si>
    <t>Valeur brute des
immobilisations au début de
l'exercice</t>
  </si>
  <si>
    <t>Augmentations</t>
  </si>
  <si>
    <t>Consécutives à une
réévaluation pratiquée au
cours de l'exercice ou
résultant d'une mise en
équivalence</t>
  </si>
  <si>
    <t>Acquisitions, créations, apports
et virements de poste à poste</t>
  </si>
  <si>
    <t>INCORP.</t>
  </si>
  <si>
    <r>
      <rPr>
        <sz val="9"/>
        <color theme="1"/>
        <rFont val="Arial"/>
        <family val="2"/>
      </rPr>
      <t>Frais d'établissement et de développement</t>
    </r>
  </si>
  <si>
    <r>
      <rPr>
        <b/>
        <sz val="9"/>
        <color theme="1"/>
        <rFont val="Arial"/>
        <family val="2"/>
      </rPr>
      <t>TOTAL I</t>
    </r>
  </si>
  <si>
    <r>
      <rPr>
        <sz val="9"/>
        <color theme="1"/>
        <rFont val="Arial"/>
        <family val="2"/>
      </rPr>
      <t>CZ</t>
    </r>
  </si>
  <si>
    <r>
      <rPr>
        <sz val="9"/>
        <color theme="1"/>
        <rFont val="Arial"/>
        <family val="2"/>
      </rPr>
      <t>D8</t>
    </r>
  </si>
  <si>
    <r>
      <rPr>
        <sz val="9"/>
        <color theme="1"/>
        <rFont val="Arial"/>
        <family val="2"/>
      </rPr>
      <t>D9</t>
    </r>
  </si>
  <si>
    <r>
      <rPr>
        <sz val="9"/>
        <color theme="1"/>
        <rFont val="Arial"/>
        <family val="2"/>
      </rPr>
      <t>Autres postes d'immobilisations incorporelles</t>
    </r>
  </si>
  <si>
    <r>
      <rPr>
        <b/>
        <sz val="9"/>
        <color theme="1"/>
        <rFont val="Arial"/>
        <family val="2"/>
      </rPr>
      <t>TOTAL II</t>
    </r>
  </si>
  <si>
    <r>
      <rPr>
        <sz val="9"/>
        <color theme="1"/>
        <rFont val="Arial"/>
        <family val="2"/>
      </rPr>
      <t>KD</t>
    </r>
  </si>
  <si>
    <r>
      <rPr>
        <sz val="9"/>
        <color theme="1"/>
        <rFont val="Arial"/>
        <family val="2"/>
      </rPr>
      <t>KE</t>
    </r>
  </si>
  <si>
    <r>
      <rPr>
        <sz val="9"/>
        <color theme="1"/>
        <rFont val="Arial"/>
        <family val="2"/>
      </rPr>
      <t>KF</t>
    </r>
  </si>
  <si>
    <r>
      <rPr>
        <sz val="9"/>
        <color theme="1"/>
        <rFont val="Arial"/>
        <family val="2"/>
      </rPr>
      <t>CORPORELLES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</si>
  <si>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</si>
  <si>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KG</t>
    </r>
  </si>
  <si>
    <r>
      <rPr>
        <sz val="9"/>
        <color theme="1"/>
        <rFont val="Arial"/>
        <family val="2"/>
      </rPr>
      <t>KH</t>
    </r>
  </si>
  <si>
    <r>
      <rPr>
        <sz val="9"/>
        <color theme="1"/>
        <rFont val="Arial"/>
        <family val="2"/>
      </rPr>
      <t>KI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</si>
  <si>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</si>
  <si>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Sur sol propre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</si>
  <si>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</si>
  <si>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composants</t>
    </r>
  </si>
  <si>
    <r>
      <rPr>
        <sz val="9"/>
        <color theme="1"/>
        <rFont val="Arial"/>
        <family val="2"/>
      </rPr>
      <t>L9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</si>
  <si>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</si>
  <si>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KJ</t>
    </r>
  </si>
  <si>
    <r>
      <rPr>
        <sz val="9"/>
        <color theme="1"/>
        <rFont val="Arial"/>
        <family val="2"/>
      </rPr>
      <t>KK</t>
    </r>
  </si>
  <si>
    <r>
      <rPr>
        <sz val="9"/>
        <color theme="1"/>
        <rFont val="Arial"/>
        <family val="2"/>
      </rPr>
      <t>KL</t>
    </r>
  </si>
  <si>
    <r>
      <rPr>
        <sz val="9"/>
        <color theme="1"/>
        <rFont val="Arial"/>
        <family val="2"/>
      </rPr>
      <t>Sur sol d'autrui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</si>
  <si>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</si>
  <si>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composants</t>
    </r>
  </si>
  <si>
    <r>
      <rPr>
        <sz val="9"/>
        <color theme="1"/>
        <rFont val="Arial"/>
        <family val="2"/>
      </rPr>
      <t>M1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</si>
  <si>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</si>
  <si>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KM</t>
    </r>
  </si>
  <si>
    <r>
      <rPr>
        <sz val="9"/>
        <color theme="1"/>
        <rFont val="Arial"/>
        <family val="2"/>
      </rPr>
      <t>KN</t>
    </r>
  </si>
  <si>
    <r>
      <rPr>
        <sz val="9"/>
        <color theme="1"/>
        <rFont val="Arial"/>
        <family val="2"/>
      </rPr>
      <t>KO</t>
    </r>
  </si>
  <si>
    <t>Installations gales, agencts*,
aménagts des constructions</t>
  </si>
  <si>
    <r>
      <rPr>
        <sz val="9"/>
        <color theme="1"/>
        <rFont val="Arial"/>
        <family val="2"/>
      </rPr>
      <t>dont composants</t>
    </r>
  </si>
  <si>
    <r>
      <rPr>
        <sz val="9"/>
        <color theme="1"/>
        <rFont val="Arial"/>
        <family val="2"/>
      </rPr>
      <t>M2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</si>
  <si>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</si>
  <si>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KP</t>
    </r>
  </si>
  <si>
    <r>
      <rPr>
        <sz val="9"/>
        <color theme="1"/>
        <rFont val="Arial"/>
        <family val="2"/>
      </rPr>
      <t>KQ</t>
    </r>
  </si>
  <si>
    <r>
      <rPr>
        <sz val="9"/>
        <color theme="1"/>
        <rFont val="Arial"/>
        <family val="2"/>
      </rPr>
      <t>KR</t>
    </r>
  </si>
  <si>
    <t>Installations techniques, matériel et outillage industriels</t>
  </si>
  <si>
    <r>
      <rPr>
        <sz val="9"/>
        <color theme="1"/>
        <rFont val="Arial"/>
        <family val="2"/>
      </rPr>
      <t>dont composants</t>
    </r>
  </si>
  <si>
    <r>
      <rPr>
        <sz val="9"/>
        <color theme="1"/>
        <rFont val="Arial"/>
        <family val="2"/>
      </rPr>
      <t>M3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</si>
  <si>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</si>
  <si>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KS</t>
    </r>
  </si>
  <si>
    <r>
      <rPr>
        <sz val="9"/>
        <color theme="1"/>
        <rFont val="Arial"/>
        <family val="2"/>
      </rPr>
      <t>KT</t>
    </r>
  </si>
  <si>
    <r>
      <rPr>
        <sz val="9"/>
        <color theme="1"/>
        <rFont val="Arial"/>
        <family val="2"/>
      </rPr>
      <t>KU</t>
    </r>
  </si>
  <si>
    <r>
      <rPr>
        <sz val="9"/>
        <color theme="1"/>
        <rFont val="Arial"/>
        <family val="2"/>
      </rPr>
      <t>Autres immo. corporelles</t>
    </r>
  </si>
  <si>
    <r>
      <rPr>
        <sz val="9"/>
        <color theme="1"/>
        <rFont val="Arial"/>
        <family val="2"/>
      </rPr>
      <t>Installations générales, agencements, aménagements divers *</t>
    </r>
  </si>
  <si>
    <r>
      <rPr>
        <sz val="9"/>
        <color theme="1"/>
        <rFont val="Arial"/>
        <family val="2"/>
      </rPr>
      <t>KV</t>
    </r>
  </si>
  <si>
    <r>
      <rPr>
        <sz val="9"/>
        <color theme="1"/>
        <rFont val="Arial"/>
        <family val="2"/>
      </rPr>
      <t>KW</t>
    </r>
  </si>
  <si>
    <r>
      <rPr>
        <sz val="9"/>
        <color theme="1"/>
        <rFont val="Arial"/>
        <family val="2"/>
      </rPr>
      <t>KX</t>
    </r>
  </si>
  <si>
    <r>
      <rPr>
        <sz val="9"/>
        <color theme="1"/>
        <rFont val="Arial"/>
        <family val="2"/>
      </rPr>
      <t>Matériel de transport *</t>
    </r>
  </si>
  <si>
    <r>
      <rPr>
        <sz val="9"/>
        <color theme="1"/>
        <rFont val="Arial"/>
        <family val="2"/>
      </rPr>
      <t>KY</t>
    </r>
  </si>
  <si>
    <r>
      <rPr>
        <sz val="9"/>
        <color theme="1"/>
        <rFont val="Arial"/>
        <family val="2"/>
      </rPr>
      <t>KZ</t>
    </r>
  </si>
  <si>
    <r>
      <rPr>
        <sz val="9"/>
        <color theme="1"/>
        <rFont val="Arial"/>
        <family val="2"/>
      </rPr>
      <t>LA</t>
    </r>
  </si>
  <si>
    <r>
      <rPr>
        <sz val="9"/>
        <color theme="1"/>
        <rFont val="Arial"/>
        <family val="2"/>
      </rPr>
      <t>Matériel de bureau et mobilier informatique</t>
    </r>
  </si>
  <si>
    <r>
      <rPr>
        <sz val="9"/>
        <color theme="1"/>
        <rFont val="Arial"/>
        <family val="2"/>
      </rPr>
      <t>LB</t>
    </r>
  </si>
  <si>
    <r>
      <rPr>
        <sz val="9"/>
        <color theme="1"/>
        <rFont val="Arial"/>
        <family val="2"/>
      </rPr>
      <t>LC</t>
    </r>
  </si>
  <si>
    <r>
      <rPr>
        <sz val="9"/>
        <color theme="1"/>
        <rFont val="Arial"/>
        <family val="2"/>
      </rPr>
      <t>LD</t>
    </r>
  </si>
  <si>
    <r>
      <rPr>
        <sz val="9"/>
        <color theme="1"/>
        <rFont val="Arial"/>
        <family val="2"/>
      </rPr>
      <t>Emballages récupérables et divers *</t>
    </r>
  </si>
  <si>
    <r>
      <rPr>
        <sz val="9"/>
        <color theme="1"/>
        <rFont val="Arial"/>
        <family val="2"/>
      </rPr>
      <t>LE</t>
    </r>
  </si>
  <si>
    <r>
      <rPr>
        <sz val="9"/>
        <color theme="1"/>
        <rFont val="Arial"/>
        <family val="2"/>
      </rPr>
      <t>LF</t>
    </r>
  </si>
  <si>
    <r>
      <rPr>
        <sz val="9"/>
        <color theme="1"/>
        <rFont val="Arial"/>
        <family val="2"/>
      </rPr>
      <t>LG</t>
    </r>
  </si>
  <si>
    <r>
      <rPr>
        <sz val="9"/>
        <color theme="1"/>
        <rFont val="Arial"/>
        <family val="2"/>
      </rPr>
      <t>Immobilisations corporelles en cours</t>
    </r>
  </si>
  <si>
    <r>
      <rPr>
        <sz val="9"/>
        <color theme="1"/>
        <rFont val="Arial"/>
        <family val="2"/>
      </rPr>
      <t>LH</t>
    </r>
  </si>
  <si>
    <r>
      <rPr>
        <sz val="9"/>
        <color theme="1"/>
        <rFont val="Arial"/>
        <family val="2"/>
      </rPr>
      <t>LI</t>
    </r>
  </si>
  <si>
    <r>
      <rPr>
        <sz val="9"/>
        <color theme="1"/>
        <rFont val="Arial"/>
        <family val="2"/>
      </rPr>
      <t>LJ</t>
    </r>
  </si>
  <si>
    <r>
      <rPr>
        <sz val="9"/>
        <color theme="1"/>
        <rFont val="Arial"/>
        <family val="2"/>
      </rPr>
      <t>Avances et acomptes</t>
    </r>
  </si>
  <si>
    <r>
      <rPr>
        <sz val="9"/>
        <color theme="1"/>
        <rFont val="Arial"/>
        <family val="2"/>
      </rPr>
      <t>LK</t>
    </r>
  </si>
  <si>
    <r>
      <rPr>
        <sz val="9"/>
        <color theme="1"/>
        <rFont val="Arial"/>
        <family val="2"/>
      </rPr>
      <t>LL</t>
    </r>
  </si>
  <si>
    <r>
      <rPr>
        <sz val="9"/>
        <color theme="1"/>
        <rFont val="Arial"/>
        <family val="2"/>
      </rPr>
      <t>LM</t>
    </r>
  </si>
  <si>
    <r>
      <rPr>
        <b/>
        <sz val="9"/>
        <color theme="1"/>
        <rFont val="Arial"/>
        <family val="2"/>
      </rPr>
      <t>TOTAL  III</t>
    </r>
  </si>
  <si>
    <r>
      <rPr>
        <sz val="9"/>
        <color theme="1"/>
        <rFont val="Arial"/>
        <family val="2"/>
      </rPr>
      <t>LN</t>
    </r>
  </si>
  <si>
    <r>
      <rPr>
        <sz val="9"/>
        <color theme="1"/>
        <rFont val="Arial"/>
        <family val="2"/>
      </rPr>
      <t>LO</t>
    </r>
  </si>
  <si>
    <r>
      <rPr>
        <sz val="9"/>
        <color theme="1"/>
        <rFont val="Arial"/>
        <family val="2"/>
      </rPr>
      <t>LP</t>
    </r>
  </si>
  <si>
    <r>
      <rPr>
        <sz val="9"/>
        <color theme="1"/>
        <rFont val="Arial"/>
        <family val="2"/>
      </rPr>
      <t>FINANCIÈRES</t>
    </r>
  </si>
  <si>
    <r>
      <rPr>
        <sz val="9"/>
        <color theme="1"/>
        <rFont val="Arial"/>
        <family val="2"/>
      </rPr>
      <t>Participations évaluées par mise en équivalence</t>
    </r>
  </si>
  <si>
    <r>
      <rPr>
        <sz val="9"/>
        <color theme="1"/>
        <rFont val="Arial"/>
        <family val="2"/>
      </rPr>
      <t>8G</t>
    </r>
  </si>
  <si>
    <r>
      <rPr>
        <sz val="9"/>
        <color theme="1"/>
        <rFont val="Arial"/>
        <family val="2"/>
      </rPr>
      <t>8M</t>
    </r>
  </si>
  <si>
    <r>
      <rPr>
        <sz val="9"/>
        <color theme="1"/>
        <rFont val="Arial"/>
        <family val="2"/>
      </rPr>
      <t>8T</t>
    </r>
  </si>
  <si>
    <r>
      <rPr>
        <sz val="9"/>
        <color theme="1"/>
        <rFont val="Arial"/>
        <family val="2"/>
      </rPr>
      <t>Autres participations</t>
    </r>
  </si>
  <si>
    <r>
      <rPr>
        <sz val="9"/>
        <color theme="1"/>
        <rFont val="Arial"/>
        <family val="2"/>
      </rPr>
      <t>8U</t>
    </r>
  </si>
  <si>
    <r>
      <rPr>
        <sz val="9"/>
        <color theme="1"/>
        <rFont val="Arial"/>
        <family val="2"/>
      </rPr>
      <t>8V</t>
    </r>
  </si>
  <si>
    <r>
      <rPr>
        <sz val="9"/>
        <color theme="1"/>
        <rFont val="Arial"/>
        <family val="2"/>
      </rPr>
      <t>8W</t>
    </r>
  </si>
  <si>
    <r>
      <rPr>
        <sz val="9"/>
        <color theme="1"/>
        <rFont val="Arial"/>
        <family val="2"/>
      </rPr>
      <t>Autres titres immobilisés</t>
    </r>
  </si>
  <si>
    <r>
      <rPr>
        <sz val="9"/>
        <color theme="1"/>
        <rFont val="Arial"/>
        <family val="2"/>
      </rPr>
      <t>1P</t>
    </r>
  </si>
  <si>
    <r>
      <rPr>
        <sz val="9"/>
        <color theme="1"/>
        <rFont val="Arial"/>
        <family val="2"/>
      </rPr>
      <t>1R</t>
    </r>
  </si>
  <si>
    <r>
      <rPr>
        <sz val="9"/>
        <color theme="1"/>
        <rFont val="Arial"/>
        <family val="2"/>
      </rPr>
      <t>1S</t>
    </r>
  </si>
  <si>
    <r>
      <rPr>
        <sz val="9"/>
        <color theme="1"/>
        <rFont val="Arial"/>
        <family val="2"/>
      </rPr>
      <t>Prêts et autres immobilisations financières</t>
    </r>
  </si>
  <si>
    <r>
      <rPr>
        <sz val="9"/>
        <color theme="1"/>
        <rFont val="Arial"/>
        <family val="2"/>
      </rPr>
      <t>1T</t>
    </r>
  </si>
  <si>
    <r>
      <rPr>
        <sz val="9"/>
        <color theme="1"/>
        <rFont val="Arial"/>
        <family val="2"/>
      </rPr>
      <t>1U</t>
    </r>
  </si>
  <si>
    <r>
      <rPr>
        <sz val="9"/>
        <color theme="1"/>
        <rFont val="Arial"/>
        <family val="2"/>
      </rPr>
      <t>1V</t>
    </r>
  </si>
  <si>
    <r>
      <rPr>
        <b/>
        <sz val="9"/>
        <color theme="1"/>
        <rFont val="Arial"/>
        <family val="2"/>
      </rPr>
      <t>TOTAL  IV</t>
    </r>
  </si>
  <si>
    <r>
      <rPr>
        <sz val="9"/>
        <color theme="1"/>
        <rFont val="Arial"/>
        <family val="2"/>
      </rPr>
      <t>LQ</t>
    </r>
  </si>
  <si>
    <r>
      <rPr>
        <sz val="9"/>
        <color theme="1"/>
        <rFont val="Arial"/>
        <family val="2"/>
      </rPr>
      <t>LR</t>
    </r>
  </si>
  <si>
    <r>
      <rPr>
        <sz val="9"/>
        <color theme="1"/>
        <rFont val="Arial"/>
        <family val="2"/>
      </rPr>
      <t>LS</t>
    </r>
  </si>
  <si>
    <r>
      <rPr>
        <b/>
        <sz val="9"/>
        <color theme="1"/>
        <rFont val="Arial"/>
        <family val="2"/>
      </rPr>
      <t>TOTAL GÉNÉRAL (I + II + III + IV)</t>
    </r>
  </si>
  <si>
    <t>0G</t>
  </si>
  <si>
    <r>
      <rPr>
        <sz val="9"/>
        <color theme="1"/>
        <rFont val="Arial"/>
        <family val="2"/>
      </rPr>
      <t>ØH</t>
    </r>
  </si>
  <si>
    <r>
      <rPr>
        <sz val="9"/>
        <color theme="1"/>
        <rFont val="Arial"/>
        <family val="2"/>
      </rPr>
      <t>ØJ</t>
    </r>
  </si>
  <si>
    <r>
      <rPr>
        <b/>
        <sz val="9"/>
        <color theme="1"/>
        <rFont val="Arial"/>
        <family val="2"/>
      </rPr>
      <t>CADRE B</t>
    </r>
  </si>
  <si>
    <r>
      <rPr>
        <b/>
        <sz val="9"/>
        <color theme="1"/>
        <rFont val="Arial"/>
        <family val="2"/>
      </rPr>
      <t>IMMOBILISATIONS</t>
    </r>
  </si>
  <si>
    <r>
      <rPr>
        <sz val="9"/>
        <color theme="1"/>
        <rFont val="Arial"/>
        <family val="2"/>
      </rPr>
      <t>Diminutions</t>
    </r>
  </si>
  <si>
    <t>Valeur brute des
immobilisations à la fin de
l'exercice</t>
  </si>
  <si>
    <r>
      <rPr>
        <sz val="9"/>
        <color theme="1"/>
        <rFont val="Arial"/>
        <family val="2"/>
      </rPr>
      <t>Réévaluation légale* ou évaluation par mise en équivalence</t>
    </r>
  </si>
  <si>
    <t>Par virement de poste à poste</t>
  </si>
  <si>
    <t>Par cession à des tiers ou mises hors service ou résultant d'une mise en équivalence</t>
  </si>
  <si>
    <r>
      <rPr>
        <sz val="9"/>
        <color theme="1"/>
        <rFont val="Arial"/>
        <family val="2"/>
      </rPr>
      <t>Valeur d'origine des immobilisations en fin d'exercice</t>
    </r>
  </si>
  <si>
    <r>
      <rPr>
        <sz val="9"/>
        <color theme="1"/>
        <rFont val="Arial"/>
        <family val="2"/>
      </rPr>
      <t>INCORP.</t>
    </r>
  </si>
  <si>
    <t>Frais d'établissement et de développement</t>
  </si>
  <si>
    <t>TOTAL I</t>
  </si>
  <si>
    <r>
      <rPr>
        <sz val="9"/>
        <color theme="1"/>
        <rFont val="Arial"/>
        <family val="2"/>
      </rPr>
      <t>IN</t>
    </r>
  </si>
  <si>
    <r>
      <rPr>
        <sz val="9"/>
        <color theme="1"/>
        <rFont val="Arial"/>
        <family val="2"/>
      </rPr>
      <t>CØ</t>
    </r>
  </si>
  <si>
    <r>
      <rPr>
        <sz val="9"/>
        <color theme="1"/>
        <rFont val="Arial"/>
        <family val="2"/>
      </rPr>
      <t>DØ</t>
    </r>
  </si>
  <si>
    <r>
      <rPr>
        <sz val="9"/>
        <color theme="1"/>
        <rFont val="Arial"/>
        <family val="2"/>
      </rPr>
      <t>D7</t>
    </r>
  </si>
  <si>
    <t>Autres postes d'immobilisations incorporelles</t>
  </si>
  <si>
    <t>TOTAL II</t>
  </si>
  <si>
    <r>
      <rPr>
        <sz val="9"/>
        <color theme="1"/>
        <rFont val="Arial"/>
        <family val="2"/>
      </rPr>
      <t>IO</t>
    </r>
  </si>
  <si>
    <r>
      <rPr>
        <sz val="9"/>
        <color theme="1"/>
        <rFont val="Arial"/>
        <family val="2"/>
      </rPr>
      <t>LV</t>
    </r>
  </si>
  <si>
    <r>
      <rPr>
        <sz val="9"/>
        <color theme="1"/>
        <rFont val="Arial"/>
        <family val="2"/>
      </rPr>
      <t>LW</t>
    </r>
  </si>
  <si>
    <r>
      <rPr>
        <sz val="9"/>
        <color theme="1"/>
        <rFont val="Arial"/>
        <family val="2"/>
      </rPr>
      <t>1X</t>
    </r>
  </si>
  <si>
    <r>
      <rPr>
        <sz val="9"/>
        <color theme="1"/>
        <rFont val="Arial"/>
        <family val="2"/>
      </rPr>
      <t>CORPORELLES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</si>
  <si>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</si>
  <si>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IP</t>
    </r>
  </si>
  <si>
    <r>
      <rPr>
        <sz val="9"/>
        <color theme="1"/>
        <rFont val="Arial"/>
        <family val="2"/>
      </rPr>
      <t>LX</t>
    </r>
  </si>
  <si>
    <r>
      <rPr>
        <sz val="9"/>
        <color theme="1"/>
        <rFont val="Arial"/>
        <family val="2"/>
      </rPr>
      <t>LY</t>
    </r>
  </si>
  <si>
    <r>
      <rPr>
        <sz val="9"/>
        <color theme="1"/>
        <rFont val="Arial"/>
        <family val="2"/>
      </rPr>
      <t>LZ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</si>
  <si>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</si>
  <si>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Sur sol propre</t>
    </r>
  </si>
  <si>
    <r>
      <rPr>
        <sz val="9"/>
        <color theme="1"/>
        <rFont val="Arial"/>
        <family val="2"/>
      </rPr>
      <t>IQ</t>
    </r>
  </si>
  <si>
    <r>
      <rPr>
        <sz val="9"/>
        <color theme="1"/>
        <rFont val="Arial"/>
        <family val="2"/>
      </rPr>
      <t>MA</t>
    </r>
  </si>
  <si>
    <r>
      <rPr>
        <sz val="9"/>
        <color theme="1"/>
        <rFont val="Arial"/>
        <family val="2"/>
      </rPr>
      <t>MB</t>
    </r>
  </si>
  <si>
    <r>
      <rPr>
        <sz val="9"/>
        <color theme="1"/>
        <rFont val="Arial"/>
        <family val="2"/>
      </rPr>
      <t>MC</t>
    </r>
  </si>
  <si>
    <r>
      <rPr>
        <sz val="9"/>
        <color theme="1"/>
        <rFont val="Arial"/>
        <family val="2"/>
      </rPr>
      <t>Sur sol d'autrui</t>
    </r>
  </si>
  <si>
    <r>
      <rPr>
        <sz val="9"/>
        <color theme="1"/>
        <rFont val="Arial"/>
        <family val="2"/>
      </rPr>
      <t>IR</t>
    </r>
  </si>
  <si>
    <r>
      <rPr>
        <sz val="9"/>
        <color theme="1"/>
        <rFont val="Arial"/>
        <family val="2"/>
      </rPr>
      <t>MD</t>
    </r>
  </si>
  <si>
    <r>
      <rPr>
        <sz val="9"/>
        <color theme="1"/>
        <rFont val="Arial"/>
        <family val="2"/>
      </rPr>
      <t>ME</t>
    </r>
  </si>
  <si>
    <r>
      <rPr>
        <sz val="9"/>
        <color theme="1"/>
        <rFont val="Arial"/>
        <family val="2"/>
      </rPr>
      <t>MF</t>
    </r>
  </si>
  <si>
    <t>Inst. Générales, agencements,
aménagements des constructions</t>
  </si>
  <si>
    <r>
      <rPr>
        <sz val="9"/>
        <color theme="1"/>
        <rFont val="Arial"/>
        <family val="2"/>
      </rPr>
      <t>IS</t>
    </r>
  </si>
  <si>
    <r>
      <rPr>
        <sz val="9"/>
        <color theme="1"/>
        <rFont val="Arial"/>
        <family val="2"/>
      </rPr>
      <t>MG</t>
    </r>
  </si>
  <si>
    <r>
      <rPr>
        <sz val="9"/>
        <color theme="1"/>
        <rFont val="Arial"/>
        <family val="2"/>
      </rPr>
      <t>MH</t>
    </r>
  </si>
  <si>
    <r>
      <rPr>
        <sz val="9"/>
        <color theme="1"/>
        <rFont val="Arial"/>
        <family val="2"/>
      </rPr>
      <t>MI</t>
    </r>
  </si>
  <si>
    <r>
      <rPr>
        <sz val="9"/>
        <color theme="1"/>
        <rFont val="Arial"/>
        <family val="2"/>
      </rPr>
      <t>Installations techniques, matériel et outillages industriels</t>
    </r>
  </si>
  <si>
    <r>
      <rPr>
        <sz val="9"/>
        <color theme="1"/>
        <rFont val="Arial"/>
        <family val="2"/>
      </rPr>
      <t>IT</t>
    </r>
  </si>
  <si>
    <r>
      <rPr>
        <sz val="9"/>
        <color theme="1"/>
        <rFont val="Arial"/>
        <family val="2"/>
      </rPr>
      <t>MJ</t>
    </r>
  </si>
  <si>
    <r>
      <rPr>
        <sz val="9"/>
        <color theme="1"/>
        <rFont val="Arial"/>
        <family val="2"/>
      </rPr>
      <t>MK</t>
    </r>
  </si>
  <si>
    <r>
      <rPr>
        <sz val="9"/>
        <color theme="1"/>
        <rFont val="Arial"/>
        <family val="2"/>
      </rPr>
      <t>ML</t>
    </r>
  </si>
  <si>
    <r>
      <rPr>
        <sz val="9"/>
        <color theme="1"/>
        <rFont val="Arial"/>
        <family val="2"/>
      </rPr>
      <t>Autres immobilisations corporelles</t>
    </r>
  </si>
  <si>
    <r>
      <rPr>
        <sz val="9"/>
        <color theme="1"/>
        <rFont val="Arial"/>
        <family val="2"/>
      </rPr>
      <t>Installations gales, agencements, aménagements divers</t>
    </r>
  </si>
  <si>
    <r>
      <rPr>
        <sz val="9"/>
        <color theme="1"/>
        <rFont val="Arial"/>
        <family val="2"/>
      </rPr>
      <t>IU</t>
    </r>
  </si>
  <si>
    <r>
      <rPr>
        <sz val="9"/>
        <color theme="1"/>
        <rFont val="Arial"/>
        <family val="2"/>
      </rPr>
      <t>MM</t>
    </r>
  </si>
  <si>
    <r>
      <rPr>
        <sz val="9"/>
        <color theme="1"/>
        <rFont val="Arial"/>
        <family val="2"/>
      </rPr>
      <t>MN</t>
    </r>
  </si>
  <si>
    <r>
      <rPr>
        <sz val="9"/>
        <color theme="1"/>
        <rFont val="Arial"/>
        <family val="2"/>
      </rPr>
      <t>MO</t>
    </r>
  </si>
  <si>
    <r>
      <rPr>
        <sz val="9"/>
        <color theme="1"/>
        <rFont val="Arial"/>
        <family val="2"/>
      </rPr>
      <t>Matériel de transport</t>
    </r>
  </si>
  <si>
    <r>
      <rPr>
        <sz val="9"/>
        <color theme="1"/>
        <rFont val="Arial"/>
        <family val="2"/>
      </rPr>
      <t>IV</t>
    </r>
  </si>
  <si>
    <r>
      <rPr>
        <sz val="9"/>
        <color theme="1"/>
        <rFont val="Arial"/>
        <family val="2"/>
      </rPr>
      <t>MP</t>
    </r>
  </si>
  <si>
    <r>
      <rPr>
        <sz val="9"/>
        <color theme="1"/>
        <rFont val="Arial"/>
        <family val="2"/>
      </rPr>
      <t>MQ</t>
    </r>
  </si>
  <si>
    <r>
      <rPr>
        <sz val="9"/>
        <color theme="1"/>
        <rFont val="Arial"/>
        <family val="2"/>
      </rPr>
      <t>MR</t>
    </r>
  </si>
  <si>
    <r>
      <rPr>
        <sz val="9"/>
        <color theme="1"/>
        <rFont val="Arial"/>
        <family val="2"/>
      </rPr>
      <t>Matériel de bureau et informatique, mobilier</t>
    </r>
  </si>
  <si>
    <r>
      <rPr>
        <sz val="9"/>
        <color theme="1"/>
        <rFont val="Arial"/>
        <family val="2"/>
      </rPr>
      <t>IW</t>
    </r>
  </si>
  <si>
    <r>
      <rPr>
        <sz val="9"/>
        <color theme="1"/>
        <rFont val="Arial"/>
        <family val="2"/>
      </rPr>
      <t>MS</t>
    </r>
  </si>
  <si>
    <r>
      <rPr>
        <sz val="9"/>
        <color theme="1"/>
        <rFont val="Arial"/>
        <family val="2"/>
      </rPr>
      <t>MT</t>
    </r>
  </si>
  <si>
    <r>
      <rPr>
        <sz val="9"/>
        <color theme="1"/>
        <rFont val="Arial"/>
        <family val="2"/>
      </rPr>
      <t>MU</t>
    </r>
  </si>
  <si>
    <r>
      <rPr>
        <sz val="9"/>
        <color theme="1"/>
        <rFont val="Arial"/>
        <family val="2"/>
      </rPr>
      <t>Emballages récupérables et divers*</t>
    </r>
  </si>
  <si>
    <r>
      <rPr>
        <sz val="9"/>
        <color theme="1"/>
        <rFont val="Arial"/>
        <family val="2"/>
      </rPr>
      <t>IX</t>
    </r>
  </si>
  <si>
    <r>
      <rPr>
        <sz val="9"/>
        <color theme="1"/>
        <rFont val="Arial"/>
        <family val="2"/>
      </rPr>
      <t>MV</t>
    </r>
  </si>
  <si>
    <r>
      <rPr>
        <sz val="9"/>
        <color theme="1"/>
        <rFont val="Arial"/>
        <family val="2"/>
      </rPr>
      <t>MW</t>
    </r>
  </si>
  <si>
    <r>
      <rPr>
        <sz val="9"/>
        <color theme="1"/>
        <rFont val="Arial"/>
        <family val="2"/>
      </rPr>
      <t>MX</t>
    </r>
  </si>
  <si>
    <r>
      <rPr>
        <sz val="9"/>
        <color theme="1"/>
        <rFont val="Arial"/>
        <family val="2"/>
      </rPr>
      <t>Immobilisations corporelles en cours</t>
    </r>
  </si>
  <si>
    <r>
      <rPr>
        <sz val="9"/>
        <color theme="1"/>
        <rFont val="Arial"/>
        <family val="2"/>
      </rPr>
      <t>MY</t>
    </r>
  </si>
  <si>
    <r>
      <rPr>
        <sz val="9"/>
        <color theme="1"/>
        <rFont val="Arial"/>
        <family val="2"/>
      </rPr>
      <t>MZ</t>
    </r>
  </si>
  <si>
    <r>
      <rPr>
        <sz val="9"/>
        <color theme="1"/>
        <rFont val="Arial"/>
        <family val="2"/>
      </rPr>
      <t>NA</t>
    </r>
  </si>
  <si>
    <r>
      <rPr>
        <sz val="9"/>
        <color theme="1"/>
        <rFont val="Arial"/>
        <family val="2"/>
      </rPr>
      <t>NB</t>
    </r>
  </si>
  <si>
    <r>
      <rPr>
        <sz val="9"/>
        <color theme="1"/>
        <rFont val="Arial"/>
        <family val="2"/>
      </rPr>
      <t>Avances et acomptes</t>
    </r>
  </si>
  <si>
    <r>
      <rPr>
        <sz val="9"/>
        <color theme="1"/>
        <rFont val="Arial"/>
        <family val="2"/>
      </rPr>
      <t>NC</t>
    </r>
  </si>
  <si>
    <r>
      <rPr>
        <sz val="9"/>
        <color theme="1"/>
        <rFont val="Arial"/>
        <family val="2"/>
      </rPr>
      <t>ND</t>
    </r>
  </si>
  <si>
    <r>
      <rPr>
        <sz val="9"/>
        <color theme="1"/>
        <rFont val="Arial"/>
        <family val="2"/>
      </rPr>
      <t>NE</t>
    </r>
  </si>
  <si>
    <r>
      <rPr>
        <sz val="9"/>
        <color theme="1"/>
        <rFont val="Arial"/>
        <family val="2"/>
      </rPr>
      <t>NF</t>
    </r>
  </si>
  <si>
    <r>
      <rPr>
        <b/>
        <sz val="9"/>
        <color theme="1"/>
        <rFont val="Arial"/>
        <family val="2"/>
      </rPr>
      <t>TOTAL III</t>
    </r>
  </si>
  <si>
    <r>
      <rPr>
        <sz val="9"/>
        <color theme="1"/>
        <rFont val="Arial"/>
        <family val="2"/>
      </rPr>
      <t>IY</t>
    </r>
  </si>
  <si>
    <r>
      <rPr>
        <sz val="9"/>
        <color theme="1"/>
        <rFont val="Arial"/>
        <family val="2"/>
      </rPr>
      <t>NG</t>
    </r>
  </si>
  <si>
    <r>
      <rPr>
        <sz val="9"/>
        <color theme="1"/>
        <rFont val="Arial"/>
        <family val="2"/>
      </rPr>
      <t>NH</t>
    </r>
  </si>
  <si>
    <r>
      <rPr>
        <sz val="9"/>
        <color theme="1"/>
        <rFont val="Arial"/>
        <family val="2"/>
      </rPr>
      <t>NI</t>
    </r>
  </si>
  <si>
    <r>
      <rPr>
        <sz val="9"/>
        <color theme="1"/>
        <rFont val="Arial"/>
        <family val="2"/>
      </rPr>
      <t>FINANCIÈRES</t>
    </r>
  </si>
  <si>
    <r>
      <rPr>
        <sz val="9"/>
        <color theme="1"/>
        <rFont val="Arial"/>
        <family val="2"/>
      </rPr>
      <t>Participations évaluées par mise en équivalence</t>
    </r>
  </si>
  <si>
    <r>
      <rPr>
        <sz val="9"/>
        <color theme="1"/>
        <rFont val="Arial"/>
        <family val="2"/>
      </rPr>
      <t>IZ</t>
    </r>
  </si>
  <si>
    <r>
      <rPr>
        <sz val="9"/>
        <color theme="1"/>
        <rFont val="Arial"/>
        <family val="2"/>
      </rPr>
      <t>ØU</t>
    </r>
  </si>
  <si>
    <r>
      <rPr>
        <sz val="9"/>
        <color theme="1"/>
        <rFont val="Arial"/>
        <family val="2"/>
      </rPr>
      <t>M7</t>
    </r>
  </si>
  <si>
    <r>
      <rPr>
        <sz val="9"/>
        <color theme="1"/>
        <rFont val="Arial"/>
        <family val="2"/>
      </rPr>
      <t>ØW</t>
    </r>
  </si>
  <si>
    <r>
      <rPr>
        <sz val="9"/>
        <color theme="1"/>
        <rFont val="Arial"/>
        <family val="2"/>
      </rPr>
      <t>Autres participations</t>
    </r>
  </si>
  <si>
    <r>
      <rPr>
        <sz val="9"/>
        <color theme="1"/>
        <rFont val="Arial"/>
        <family val="2"/>
      </rPr>
      <t>IØ</t>
    </r>
  </si>
  <si>
    <r>
      <rPr>
        <sz val="9"/>
        <color theme="1"/>
        <rFont val="Arial"/>
        <family val="2"/>
      </rPr>
      <t>ØX</t>
    </r>
  </si>
  <si>
    <r>
      <rPr>
        <sz val="9"/>
        <color theme="1"/>
        <rFont val="Arial"/>
        <family val="2"/>
      </rPr>
      <t>ØY</t>
    </r>
  </si>
  <si>
    <r>
      <rPr>
        <sz val="9"/>
        <color theme="1"/>
        <rFont val="Arial"/>
        <family val="2"/>
      </rPr>
      <t>ØZ</t>
    </r>
  </si>
  <si>
    <r>
      <rPr>
        <sz val="9"/>
        <color theme="1"/>
        <rFont val="Arial"/>
        <family val="2"/>
      </rPr>
      <t>Autres titres immobilisés</t>
    </r>
  </si>
  <si>
    <r>
      <rPr>
        <sz val="9"/>
        <color theme="1"/>
        <rFont val="Arial"/>
        <family val="2"/>
      </rPr>
      <t>I1</t>
    </r>
  </si>
  <si>
    <r>
      <rPr>
        <sz val="9"/>
        <color theme="1"/>
        <rFont val="Arial"/>
        <family val="2"/>
      </rPr>
      <t>2B</t>
    </r>
  </si>
  <si>
    <r>
      <rPr>
        <sz val="9"/>
        <color theme="1"/>
        <rFont val="Arial"/>
        <family val="2"/>
      </rPr>
      <t>2C</t>
    </r>
  </si>
  <si>
    <r>
      <rPr>
        <sz val="9"/>
        <color theme="1"/>
        <rFont val="Arial"/>
        <family val="2"/>
      </rPr>
      <t>2D</t>
    </r>
  </si>
  <si>
    <r>
      <rPr>
        <sz val="9"/>
        <color theme="1"/>
        <rFont val="Arial"/>
        <family val="2"/>
      </rPr>
      <t>Prêts et autres immobilisations financières</t>
    </r>
  </si>
  <si>
    <r>
      <rPr>
        <sz val="9"/>
        <color theme="1"/>
        <rFont val="Arial"/>
        <family val="2"/>
      </rPr>
      <t>I2</t>
    </r>
  </si>
  <si>
    <r>
      <rPr>
        <sz val="9"/>
        <color theme="1"/>
        <rFont val="Arial"/>
        <family val="2"/>
      </rPr>
      <t>2E</t>
    </r>
  </si>
  <si>
    <r>
      <rPr>
        <sz val="9"/>
        <color theme="1"/>
        <rFont val="Arial"/>
        <family val="2"/>
      </rPr>
      <t>2F</t>
    </r>
  </si>
  <si>
    <r>
      <rPr>
        <sz val="9"/>
        <color theme="1"/>
        <rFont val="Arial"/>
        <family val="2"/>
      </rPr>
      <t>2G</t>
    </r>
  </si>
  <si>
    <r>
      <rPr>
        <b/>
        <sz val="9"/>
        <color theme="1"/>
        <rFont val="Arial"/>
        <family val="2"/>
      </rPr>
      <t>TOTAL IV</t>
    </r>
  </si>
  <si>
    <r>
      <rPr>
        <sz val="9"/>
        <color theme="1"/>
        <rFont val="Arial"/>
        <family val="2"/>
      </rPr>
      <t>I3</t>
    </r>
  </si>
  <si>
    <r>
      <rPr>
        <sz val="9"/>
        <color theme="1"/>
        <rFont val="Arial"/>
        <family val="2"/>
      </rPr>
      <t>NJ</t>
    </r>
  </si>
  <si>
    <r>
      <rPr>
        <sz val="9"/>
        <color theme="1"/>
        <rFont val="Arial"/>
        <family val="2"/>
      </rPr>
      <t>NK</t>
    </r>
  </si>
  <si>
    <r>
      <rPr>
        <sz val="9"/>
        <color theme="1"/>
        <rFont val="Arial"/>
        <family val="2"/>
      </rPr>
      <t>2H</t>
    </r>
  </si>
  <si>
    <r>
      <rPr>
        <b/>
        <sz val="9"/>
        <color theme="1"/>
        <rFont val="Arial"/>
        <family val="2"/>
      </rPr>
      <t>TOTAL GÉNÉRAL (I + II + III + IV)</t>
    </r>
  </si>
  <si>
    <r>
      <rPr>
        <sz val="9"/>
        <color theme="1"/>
        <rFont val="Arial"/>
        <family val="2"/>
      </rPr>
      <t>I4</t>
    </r>
  </si>
  <si>
    <r>
      <rPr>
        <sz val="9"/>
        <color theme="1"/>
        <rFont val="Arial"/>
        <family val="2"/>
      </rPr>
      <t>ØK</t>
    </r>
  </si>
  <si>
    <r>
      <rPr>
        <sz val="9"/>
        <color theme="1"/>
        <rFont val="Arial"/>
        <family val="2"/>
      </rPr>
      <t>ØL</t>
    </r>
  </si>
  <si>
    <r>
      <rPr>
        <sz val="9"/>
        <color theme="1"/>
        <rFont val="Arial"/>
        <family val="2"/>
      </rPr>
      <t>ØM</t>
    </r>
  </si>
  <si>
    <t>AMORTISSEMENTS</t>
  </si>
  <si>
    <t>DGFiP N° 2055-SD 2021</t>
  </si>
  <si>
    <r>
      <rPr>
        <b/>
        <sz val="9"/>
        <color theme="1"/>
        <rFont val="Arial"/>
        <family val="2"/>
      </rPr>
      <t>CADRE A</t>
    </r>
  </si>
  <si>
    <r>
      <rPr>
        <b/>
        <sz val="9"/>
        <color theme="1"/>
        <rFont val="Arial"/>
        <family val="2"/>
      </rPr>
      <t>SITUATIONS ET MOUVEMENTS DE L'EXERCICE DES AMORTISSEMENTS TECHNIQUES (OU VENANT EN DIMINUTION DE L'ACTIF) *</t>
    </r>
  </si>
  <si>
    <r>
      <rPr>
        <sz val="9"/>
        <color theme="1"/>
        <rFont val="Arial"/>
        <family val="2"/>
      </rPr>
      <t>IMMOBILISATIONS AMORTISSABLES</t>
    </r>
  </si>
  <si>
    <t>Montant des
amortissements au début
de l'exercice</t>
  </si>
  <si>
    <t>Augmentations : dotations de l'exercice</t>
  </si>
  <si>
    <t>Diminutions : amortissements afférents aux éléments sortis de l'actif et reprises</t>
  </si>
  <si>
    <t>Montant des amortissements à la fin de l'exercice</t>
  </si>
  <si>
    <r>
      <rPr>
        <sz val="9"/>
        <color theme="1"/>
        <rFont val="Arial"/>
        <family val="2"/>
      </rPr>
      <t>CY</t>
    </r>
  </si>
  <si>
    <r>
      <rPr>
        <sz val="9"/>
        <color theme="1"/>
        <rFont val="Arial"/>
        <family val="2"/>
      </rPr>
      <t>EL</t>
    </r>
  </si>
  <si>
    <r>
      <rPr>
        <sz val="9"/>
        <color theme="1"/>
        <rFont val="Arial"/>
        <family val="2"/>
      </rPr>
      <t>EM</t>
    </r>
  </si>
  <si>
    <r>
      <rPr>
        <sz val="9"/>
        <color theme="1"/>
        <rFont val="Arial"/>
        <family val="2"/>
      </rPr>
      <t>EN</t>
    </r>
  </si>
  <si>
    <t>Autres immobilisations incorporelles</t>
  </si>
  <si>
    <r>
      <rPr>
        <sz val="9"/>
        <color theme="1"/>
        <rFont val="Arial"/>
        <family val="2"/>
      </rPr>
      <t>PE</t>
    </r>
  </si>
  <si>
    <r>
      <rPr>
        <sz val="9"/>
        <color theme="1"/>
        <rFont val="Arial"/>
        <family val="2"/>
      </rPr>
      <t>PF</t>
    </r>
  </si>
  <si>
    <r>
      <rPr>
        <sz val="9"/>
        <color theme="1"/>
        <rFont val="Arial"/>
        <family val="2"/>
      </rPr>
      <t>PG</t>
    </r>
  </si>
  <si>
    <r>
      <rPr>
        <sz val="9"/>
        <color theme="1"/>
        <rFont val="Arial"/>
        <family val="2"/>
      </rPr>
      <t>PH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</si>
  <si>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</si>
  <si>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PI</t>
    </r>
  </si>
  <si>
    <r>
      <rPr>
        <sz val="9"/>
        <color theme="1"/>
        <rFont val="Arial"/>
        <family val="2"/>
      </rPr>
      <t>PJ</t>
    </r>
  </si>
  <si>
    <r>
      <rPr>
        <sz val="9"/>
        <color theme="1"/>
        <rFont val="Arial"/>
        <family val="2"/>
      </rPr>
      <t>PK</t>
    </r>
  </si>
  <si>
    <r>
      <rPr>
        <sz val="9"/>
        <color theme="1"/>
        <rFont val="Arial"/>
        <family val="2"/>
      </rPr>
      <t>PL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</si>
  <si>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</si>
  <si>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Sur sol propre</t>
    </r>
  </si>
  <si>
    <r>
      <rPr>
        <sz val="9"/>
        <color theme="1"/>
        <rFont val="Arial"/>
        <family val="2"/>
      </rPr>
      <t>PM</t>
    </r>
  </si>
  <si>
    <r>
      <rPr>
        <sz val="9"/>
        <color theme="1"/>
        <rFont val="Arial"/>
        <family val="2"/>
      </rPr>
      <t>PN</t>
    </r>
  </si>
  <si>
    <r>
      <rPr>
        <sz val="9"/>
        <color theme="1"/>
        <rFont val="Arial"/>
        <family val="2"/>
      </rPr>
      <t>PO</t>
    </r>
  </si>
  <si>
    <r>
      <rPr>
        <sz val="9"/>
        <color theme="1"/>
        <rFont val="Arial"/>
        <family val="2"/>
      </rPr>
      <t>PQ</t>
    </r>
  </si>
  <si>
    <r>
      <rPr>
        <sz val="9"/>
        <color theme="1"/>
        <rFont val="Arial"/>
        <family val="2"/>
      </rPr>
      <t>Sur sol d'autrui</t>
    </r>
  </si>
  <si>
    <r>
      <rPr>
        <sz val="9"/>
        <color theme="1"/>
        <rFont val="Arial"/>
        <family val="2"/>
      </rPr>
      <t>PR</t>
    </r>
  </si>
  <si>
    <r>
      <rPr>
        <sz val="9"/>
        <color theme="1"/>
        <rFont val="Arial"/>
        <family val="2"/>
      </rPr>
      <t>PS</t>
    </r>
  </si>
  <si>
    <r>
      <rPr>
        <sz val="9"/>
        <color theme="1"/>
        <rFont val="Arial"/>
        <family val="2"/>
      </rPr>
      <t>PT</t>
    </r>
  </si>
  <si>
    <r>
      <rPr>
        <sz val="9"/>
        <color theme="1"/>
        <rFont val="Arial"/>
        <family val="2"/>
      </rPr>
      <t>PU</t>
    </r>
  </si>
  <si>
    <t>Inst. Générales, agencements et aménagements des constructions</t>
  </si>
  <si>
    <r>
      <rPr>
        <sz val="9"/>
        <color theme="1"/>
        <rFont val="Arial"/>
        <family val="2"/>
      </rPr>
      <t>PV</t>
    </r>
  </si>
  <si>
    <r>
      <rPr>
        <sz val="9"/>
        <color theme="1"/>
        <rFont val="Arial"/>
        <family val="2"/>
      </rPr>
      <t>PW</t>
    </r>
  </si>
  <si>
    <r>
      <rPr>
        <sz val="9"/>
        <color theme="1"/>
        <rFont val="Arial"/>
        <family val="2"/>
      </rPr>
      <t>PX</t>
    </r>
  </si>
  <si>
    <r>
      <rPr>
        <sz val="9"/>
        <color theme="1"/>
        <rFont val="Arial"/>
        <family val="2"/>
      </rPr>
      <t>PY</t>
    </r>
  </si>
  <si>
    <r>
      <rPr>
        <sz val="9"/>
        <color theme="1"/>
        <rFont val="Arial"/>
        <family val="2"/>
      </rPr>
      <t>Installations techniques, matériel et outillage industriels</t>
    </r>
  </si>
  <si>
    <r>
      <rPr>
        <sz val="9"/>
        <color theme="1"/>
        <rFont val="Arial"/>
        <family val="2"/>
      </rPr>
      <t>PZ</t>
    </r>
  </si>
  <si>
    <r>
      <rPr>
        <sz val="9"/>
        <color theme="1"/>
        <rFont val="Arial"/>
        <family val="2"/>
      </rPr>
      <t>QA</t>
    </r>
  </si>
  <si>
    <r>
      <rPr>
        <sz val="9"/>
        <color theme="1"/>
        <rFont val="Arial"/>
        <family val="2"/>
      </rPr>
      <t>QB</t>
    </r>
  </si>
  <si>
    <r>
      <rPr>
        <sz val="9"/>
        <color theme="1"/>
        <rFont val="Arial"/>
        <family val="2"/>
      </rPr>
      <t>QC</t>
    </r>
  </si>
  <si>
    <r>
      <rPr>
        <sz val="9"/>
        <color theme="1"/>
        <rFont val="Arial"/>
        <family val="2"/>
      </rPr>
      <t>Autres immobilisations incorporelles</t>
    </r>
  </si>
  <si>
    <t>Inst. Générales, agencements, aménagements divers</t>
  </si>
  <si>
    <r>
      <rPr>
        <sz val="9"/>
        <color theme="1"/>
        <rFont val="Arial"/>
        <family val="2"/>
      </rPr>
      <t>QD</t>
    </r>
  </si>
  <si>
    <r>
      <rPr>
        <sz val="9"/>
        <color theme="1"/>
        <rFont val="Arial"/>
        <family val="2"/>
      </rPr>
      <t>QE</t>
    </r>
  </si>
  <si>
    <r>
      <rPr>
        <sz val="9"/>
        <color theme="1"/>
        <rFont val="Arial"/>
        <family val="2"/>
      </rPr>
      <t>QF</t>
    </r>
  </si>
  <si>
    <r>
      <rPr>
        <sz val="9"/>
        <color theme="1"/>
        <rFont val="Arial"/>
        <family val="2"/>
      </rPr>
      <t>QG</t>
    </r>
  </si>
  <si>
    <r>
      <rPr>
        <sz val="9"/>
        <color theme="1"/>
        <rFont val="Arial"/>
        <family val="2"/>
      </rPr>
      <t>Matériel de transport</t>
    </r>
  </si>
  <si>
    <r>
      <rPr>
        <sz val="9"/>
        <color theme="1"/>
        <rFont val="Arial"/>
        <family val="2"/>
      </rPr>
      <t>QH</t>
    </r>
  </si>
  <si>
    <r>
      <rPr>
        <sz val="9"/>
        <color theme="1"/>
        <rFont val="Arial"/>
        <family val="2"/>
      </rPr>
      <t>QI</t>
    </r>
  </si>
  <si>
    <r>
      <rPr>
        <sz val="9"/>
        <color theme="1"/>
        <rFont val="Arial"/>
        <family val="2"/>
      </rPr>
      <t>QJ</t>
    </r>
  </si>
  <si>
    <r>
      <rPr>
        <sz val="9"/>
        <color theme="1"/>
        <rFont val="Arial"/>
        <family val="2"/>
      </rPr>
      <t>QK</t>
    </r>
  </si>
  <si>
    <r>
      <rPr>
        <sz val="9"/>
        <color theme="1"/>
        <rFont val="Arial"/>
        <family val="2"/>
      </rPr>
      <t>Matériel  de  bureau  et  informatique, mobilier</t>
    </r>
  </si>
  <si>
    <r>
      <rPr>
        <sz val="9"/>
        <color theme="1"/>
        <rFont val="Arial"/>
        <family val="2"/>
      </rPr>
      <t>QL</t>
    </r>
  </si>
  <si>
    <r>
      <rPr>
        <sz val="9"/>
        <color theme="1"/>
        <rFont val="Arial"/>
        <family val="2"/>
      </rPr>
      <t>QM</t>
    </r>
  </si>
  <si>
    <r>
      <rPr>
        <sz val="9"/>
        <color theme="1"/>
        <rFont val="Arial"/>
        <family val="2"/>
      </rPr>
      <t>QN</t>
    </r>
  </si>
  <si>
    <r>
      <rPr>
        <sz val="9"/>
        <color theme="1"/>
        <rFont val="Arial"/>
        <family val="2"/>
      </rPr>
      <t>QO</t>
    </r>
  </si>
  <si>
    <r>
      <rPr>
        <sz val="9"/>
        <color theme="1"/>
        <rFont val="Arial"/>
        <family val="2"/>
      </rPr>
      <t>Emballages récupérables et divers</t>
    </r>
  </si>
  <si>
    <r>
      <rPr>
        <sz val="9"/>
        <color theme="1"/>
        <rFont val="Arial"/>
        <family val="2"/>
      </rPr>
      <t>QP</t>
    </r>
  </si>
  <si>
    <r>
      <rPr>
        <sz val="9"/>
        <color theme="1"/>
        <rFont val="Arial"/>
        <family val="2"/>
      </rPr>
      <t>QR</t>
    </r>
  </si>
  <si>
    <r>
      <rPr>
        <sz val="9"/>
        <color theme="1"/>
        <rFont val="Arial"/>
        <family val="2"/>
      </rPr>
      <t>QS</t>
    </r>
  </si>
  <si>
    <r>
      <rPr>
        <sz val="9"/>
        <color theme="1"/>
        <rFont val="Arial"/>
        <family val="2"/>
      </rPr>
      <t>QT</t>
    </r>
  </si>
  <si>
    <r>
      <rPr>
        <b/>
        <sz val="9"/>
        <color theme="1"/>
        <rFont val="Arial"/>
        <family val="2"/>
      </rPr>
      <t>TOTAL III</t>
    </r>
  </si>
  <si>
    <r>
      <rPr>
        <sz val="9"/>
        <color theme="1"/>
        <rFont val="Arial"/>
        <family val="2"/>
      </rPr>
      <t>QU</t>
    </r>
  </si>
  <si>
    <r>
      <rPr>
        <sz val="9"/>
        <color theme="1"/>
        <rFont val="Arial"/>
        <family val="2"/>
      </rPr>
      <t>QV</t>
    </r>
  </si>
  <si>
    <r>
      <rPr>
        <sz val="9"/>
        <color theme="1"/>
        <rFont val="Arial"/>
        <family val="2"/>
      </rPr>
      <t>QW</t>
    </r>
  </si>
  <si>
    <r>
      <rPr>
        <sz val="9"/>
        <color theme="1"/>
        <rFont val="Arial"/>
        <family val="2"/>
      </rPr>
      <t>QX</t>
    </r>
  </si>
  <si>
    <r>
      <rPr>
        <b/>
        <sz val="9"/>
        <color theme="1"/>
        <rFont val="Arial"/>
        <family val="2"/>
      </rPr>
      <t>TOTAL GÉNÉRAL (I + II + III)</t>
    </r>
  </si>
  <si>
    <t>0N</t>
  </si>
  <si>
    <r>
      <rPr>
        <sz val="9"/>
        <color theme="1"/>
        <rFont val="Arial"/>
        <family val="2"/>
      </rPr>
      <t>ØP</t>
    </r>
  </si>
  <si>
    <r>
      <rPr>
        <sz val="9"/>
        <color theme="1"/>
        <rFont val="Arial"/>
        <family val="2"/>
      </rPr>
      <t>ØQ</t>
    </r>
  </si>
  <si>
    <r>
      <rPr>
        <sz val="9"/>
        <color theme="1"/>
        <rFont val="Arial"/>
        <family val="2"/>
      </rPr>
      <t>ØR</t>
    </r>
  </si>
  <si>
    <r>
      <rPr>
        <b/>
        <sz val="9"/>
        <color theme="1"/>
        <rFont val="Arial"/>
        <family val="2"/>
      </rPr>
      <t>CADRE B</t>
    </r>
  </si>
  <si>
    <r>
      <rPr>
        <b/>
        <sz val="9"/>
        <color theme="1"/>
        <rFont val="Arial"/>
        <family val="2"/>
      </rPr>
      <t>VENTILATION DES MOUVEMENTS AFFECTANT LA PROVISION POUR AMORTISSEMENTS DÉROGATOIRES</t>
    </r>
  </si>
  <si>
    <r>
      <rPr>
        <sz val="9"/>
        <color theme="1"/>
        <rFont val="Arial"/>
        <family val="2"/>
      </rPr>
      <t>IMMOBILISATIONS AMORTISSABLES</t>
    </r>
  </si>
  <si>
    <r>
      <rPr>
        <sz val="9"/>
        <color theme="1"/>
        <rFont val="Arial"/>
        <family val="2"/>
      </rPr>
      <t>DOTATIONS</t>
    </r>
  </si>
  <si>
    <r>
      <rPr>
        <sz val="9"/>
        <color theme="1"/>
        <rFont val="Arial"/>
        <family val="2"/>
      </rPr>
      <t>REPRISES</t>
    </r>
  </si>
  <si>
    <r>
      <rPr>
        <sz val="9"/>
        <color theme="1"/>
        <rFont val="Arial"/>
        <family val="2"/>
      </rPr>
      <t>Mouvement net des amortissements à la fin de l'exercice</t>
    </r>
  </si>
  <si>
    <r>
      <rPr>
        <sz val="9"/>
        <color theme="1"/>
        <rFont val="Arial"/>
        <family val="2"/>
      </rPr>
      <t>Colonne 1</t>
    </r>
  </si>
  <si>
    <r>
      <rPr>
        <sz val="9"/>
        <color theme="1"/>
        <rFont val="Arial"/>
        <family val="2"/>
      </rPr>
      <t>Colonne 2</t>
    </r>
  </si>
  <si>
    <r>
      <rPr>
        <sz val="9"/>
        <color theme="1"/>
        <rFont val="Arial"/>
        <family val="2"/>
      </rPr>
      <t>Colonne 3</t>
    </r>
  </si>
  <si>
    <r>
      <rPr>
        <sz val="9"/>
        <color theme="1"/>
        <rFont val="Arial"/>
        <family val="2"/>
      </rPr>
      <t>Colonne 4</t>
    </r>
  </si>
  <si>
    <r>
      <rPr>
        <sz val="9"/>
        <color theme="1"/>
        <rFont val="Arial"/>
        <family val="2"/>
      </rPr>
      <t>Colonne 5</t>
    </r>
  </si>
  <si>
    <r>
      <rPr>
        <sz val="9"/>
        <color theme="1"/>
        <rFont val="Arial"/>
        <family val="2"/>
      </rPr>
      <t>Colonne 6</t>
    </r>
  </si>
  <si>
    <r>
      <rPr>
        <sz val="9"/>
        <color theme="1"/>
        <rFont val="Arial"/>
        <family val="2"/>
      </rPr>
      <t>Différentiel de durée et autres</t>
    </r>
  </si>
  <si>
    <r>
      <rPr>
        <sz val="9"/>
        <color theme="1"/>
        <rFont val="Arial"/>
        <family val="2"/>
      </rPr>
      <t>Mode dégressif</t>
    </r>
  </si>
  <si>
    <r>
      <rPr>
        <sz val="9"/>
        <color theme="1"/>
        <rFont val="Arial"/>
        <family val="2"/>
      </rPr>
      <t>Amortissement fiscal exceptionnel</t>
    </r>
  </si>
  <si>
    <r>
      <rPr>
        <sz val="9"/>
        <color theme="1"/>
        <rFont val="Arial"/>
        <family val="2"/>
      </rPr>
      <t>Différentiel de durée et autres</t>
    </r>
  </si>
  <si>
    <r>
      <rPr>
        <sz val="9"/>
        <color theme="1"/>
        <rFont val="Arial"/>
        <family val="2"/>
      </rPr>
      <t>Mode dégressif</t>
    </r>
  </si>
  <si>
    <r>
      <rPr>
        <sz val="9"/>
        <color theme="1"/>
        <rFont val="Arial"/>
        <family val="2"/>
      </rPr>
      <t>Amortissement fiscal exceptionnel</t>
    </r>
  </si>
  <si>
    <r>
      <rPr>
        <sz val="9"/>
        <color rgb="FF000000"/>
        <rFont val="Arial"/>
        <family val="2"/>
      </rPr>
      <t xml:space="preserve">Frais d'établissement
</t>
    </r>
    <r>
      <rPr>
        <b/>
        <sz val="9"/>
        <color rgb="FF000000"/>
        <rFont val="Arial"/>
        <family val="2"/>
      </rPr>
      <t>TOTAL I</t>
    </r>
  </si>
  <si>
    <r>
      <rPr>
        <sz val="9"/>
        <color theme="1"/>
        <rFont val="Arial"/>
        <family val="2"/>
      </rPr>
      <t>M9</t>
    </r>
  </si>
  <si>
    <r>
      <rPr>
        <sz val="9"/>
        <color theme="1"/>
        <rFont val="Arial"/>
        <family val="2"/>
      </rPr>
      <t>N1</t>
    </r>
  </si>
  <si>
    <r>
      <rPr>
        <sz val="9"/>
        <color theme="1"/>
        <rFont val="Arial"/>
        <family val="2"/>
      </rPr>
      <t>N2</t>
    </r>
  </si>
  <si>
    <r>
      <rPr>
        <sz val="9"/>
        <color theme="1"/>
        <rFont val="Arial"/>
        <family val="2"/>
      </rPr>
      <t>N3</t>
    </r>
  </si>
  <si>
    <r>
      <rPr>
        <sz val="9"/>
        <color theme="1"/>
        <rFont val="Arial"/>
        <family val="2"/>
      </rPr>
      <t>N4</t>
    </r>
  </si>
  <si>
    <r>
      <rPr>
        <sz val="9"/>
        <color theme="1"/>
        <rFont val="Arial"/>
        <family val="2"/>
      </rPr>
      <t>N5</t>
    </r>
  </si>
  <si>
    <r>
      <rPr>
        <sz val="9"/>
        <color theme="1"/>
        <rFont val="Arial"/>
        <family val="2"/>
      </rPr>
      <t>N6</t>
    </r>
  </si>
  <si>
    <r>
      <rPr>
        <sz val="9"/>
        <color rgb="FF000000"/>
        <rFont val="Arial"/>
        <family val="2"/>
      </rPr>
      <t xml:space="preserve">Autres immobilisations incorporelles
</t>
    </r>
    <r>
      <rPr>
        <b/>
        <sz val="9"/>
        <color rgb="FF000000"/>
        <rFont val="Arial"/>
        <family val="2"/>
      </rPr>
      <t>TOTAL II</t>
    </r>
  </si>
  <si>
    <r>
      <rPr>
        <sz val="9"/>
        <color theme="1"/>
        <rFont val="Arial"/>
        <family val="2"/>
      </rPr>
      <t>N7</t>
    </r>
  </si>
  <si>
    <r>
      <rPr>
        <sz val="9"/>
        <color theme="1"/>
        <rFont val="Arial"/>
        <family val="2"/>
      </rPr>
      <t>N8</t>
    </r>
  </si>
  <si>
    <r>
      <rPr>
        <sz val="9"/>
        <color theme="1"/>
        <rFont val="Arial"/>
        <family val="2"/>
      </rPr>
      <t>P6</t>
    </r>
  </si>
  <si>
    <r>
      <rPr>
        <sz val="9"/>
        <color theme="1"/>
        <rFont val="Arial"/>
        <family val="2"/>
      </rPr>
      <t>P7</t>
    </r>
  </si>
  <si>
    <r>
      <rPr>
        <sz val="9"/>
        <color theme="1"/>
        <rFont val="Arial"/>
        <family val="2"/>
      </rPr>
      <t>P8</t>
    </r>
  </si>
  <si>
    <r>
      <rPr>
        <sz val="9"/>
        <color theme="1"/>
        <rFont val="Arial"/>
        <family val="2"/>
      </rPr>
      <t>P9</t>
    </r>
  </si>
  <si>
    <r>
      <rPr>
        <sz val="9"/>
        <color theme="1"/>
        <rFont val="Arial"/>
        <family val="2"/>
      </rPr>
      <t>Q1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</si>
  <si>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</si>
  <si>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Q2</t>
    </r>
  </si>
  <si>
    <r>
      <rPr>
        <sz val="9"/>
        <color theme="1"/>
        <rFont val="Arial"/>
        <family val="2"/>
      </rPr>
      <t>Q3</t>
    </r>
  </si>
  <si>
    <r>
      <rPr>
        <sz val="9"/>
        <color theme="1"/>
        <rFont val="Arial"/>
        <family val="2"/>
      </rPr>
      <t>Q4</t>
    </r>
  </si>
  <si>
    <r>
      <rPr>
        <sz val="9"/>
        <color theme="1"/>
        <rFont val="Arial"/>
        <family val="2"/>
      </rPr>
      <t>Q5</t>
    </r>
  </si>
  <si>
    <r>
      <rPr>
        <sz val="9"/>
        <color theme="1"/>
        <rFont val="Arial"/>
        <family val="2"/>
      </rPr>
      <t>Q6</t>
    </r>
  </si>
  <si>
    <r>
      <rPr>
        <sz val="9"/>
        <color theme="1"/>
        <rFont val="Arial"/>
        <family val="2"/>
      </rPr>
      <t>Q7</t>
    </r>
  </si>
  <si>
    <r>
      <rPr>
        <sz val="9"/>
        <color theme="1"/>
        <rFont val="Arial"/>
        <family val="2"/>
      </rPr>
      <t>Q8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</si>
  <si>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</si>
  <si>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Sur sol propre</t>
    </r>
  </si>
  <si>
    <r>
      <rPr>
        <sz val="9"/>
        <color theme="1"/>
        <rFont val="Arial"/>
        <family val="2"/>
      </rPr>
      <t>Q9</t>
    </r>
  </si>
  <si>
    <r>
      <rPr>
        <sz val="9"/>
        <color theme="1"/>
        <rFont val="Arial"/>
        <family val="2"/>
      </rPr>
      <t>R1</t>
    </r>
  </si>
  <si>
    <r>
      <rPr>
        <sz val="9"/>
        <color theme="1"/>
        <rFont val="Arial"/>
        <family val="2"/>
      </rPr>
      <t>R2</t>
    </r>
  </si>
  <si>
    <r>
      <rPr>
        <sz val="9"/>
        <color theme="1"/>
        <rFont val="Arial"/>
        <family val="2"/>
      </rPr>
      <t>R3</t>
    </r>
  </si>
  <si>
    <r>
      <rPr>
        <sz val="9"/>
        <color theme="1"/>
        <rFont val="Arial"/>
        <family val="2"/>
      </rPr>
      <t>R4</t>
    </r>
  </si>
  <si>
    <r>
      <rPr>
        <sz val="9"/>
        <color theme="1"/>
        <rFont val="Arial"/>
        <family val="2"/>
      </rPr>
      <t>R5</t>
    </r>
  </si>
  <si>
    <r>
      <rPr>
        <sz val="9"/>
        <color theme="1"/>
        <rFont val="Arial"/>
        <family val="2"/>
      </rPr>
      <t>R6</t>
    </r>
  </si>
  <si>
    <r>
      <rPr>
        <sz val="9"/>
        <color theme="1"/>
        <rFont val="Arial"/>
        <family val="2"/>
      </rPr>
      <t>Sur sol d'autrui</t>
    </r>
  </si>
  <si>
    <r>
      <rPr>
        <sz val="9"/>
        <color theme="1"/>
        <rFont val="Arial"/>
        <family val="2"/>
      </rPr>
      <t>R7</t>
    </r>
  </si>
  <si>
    <r>
      <rPr>
        <sz val="9"/>
        <color theme="1"/>
        <rFont val="Arial"/>
        <family val="2"/>
      </rPr>
      <t>R8</t>
    </r>
  </si>
  <si>
    <r>
      <rPr>
        <sz val="9"/>
        <color theme="1"/>
        <rFont val="Arial"/>
        <family val="2"/>
      </rPr>
      <t>R9</t>
    </r>
  </si>
  <si>
    <r>
      <rPr>
        <sz val="9"/>
        <color theme="1"/>
        <rFont val="Arial"/>
        <family val="2"/>
      </rPr>
      <t>S1</t>
    </r>
  </si>
  <si>
    <r>
      <rPr>
        <sz val="9"/>
        <color theme="1"/>
        <rFont val="Arial"/>
        <family val="2"/>
      </rPr>
      <t>S2</t>
    </r>
  </si>
  <si>
    <r>
      <rPr>
        <sz val="9"/>
        <color theme="1"/>
        <rFont val="Arial"/>
        <family val="2"/>
      </rPr>
      <t>S3</t>
    </r>
  </si>
  <si>
    <r>
      <rPr>
        <sz val="9"/>
        <color theme="1"/>
        <rFont val="Arial"/>
        <family val="2"/>
      </rPr>
      <t>S4</t>
    </r>
  </si>
  <si>
    <t>Inst.gales, agenc., aménagements divers</t>
  </si>
  <si>
    <r>
      <rPr>
        <sz val="9"/>
        <color theme="1"/>
        <rFont val="Arial"/>
        <family val="2"/>
      </rPr>
      <t>S5</t>
    </r>
  </si>
  <si>
    <r>
      <rPr>
        <sz val="9"/>
        <color theme="1"/>
        <rFont val="Arial"/>
        <family val="2"/>
      </rPr>
      <t>S6</t>
    </r>
  </si>
  <si>
    <r>
      <rPr>
        <sz val="9"/>
        <color theme="1"/>
        <rFont val="Arial"/>
        <family val="2"/>
      </rPr>
      <t>S7</t>
    </r>
  </si>
  <si>
    <r>
      <rPr>
        <sz val="9"/>
        <color theme="1"/>
        <rFont val="Arial"/>
        <family val="2"/>
      </rPr>
      <t>S8</t>
    </r>
  </si>
  <si>
    <r>
      <rPr>
        <sz val="9"/>
        <color theme="1"/>
        <rFont val="Arial"/>
        <family val="2"/>
      </rPr>
      <t>S9</t>
    </r>
  </si>
  <si>
    <r>
      <rPr>
        <sz val="9"/>
        <color theme="1"/>
        <rFont val="Arial"/>
        <family val="2"/>
      </rPr>
      <t>T1</t>
    </r>
  </si>
  <si>
    <r>
      <rPr>
        <sz val="9"/>
        <color theme="1"/>
        <rFont val="Arial"/>
        <family val="2"/>
      </rPr>
      <t>T2</t>
    </r>
  </si>
  <si>
    <t>Installations techniques, matériel et outillage</t>
  </si>
  <si>
    <r>
      <rPr>
        <sz val="9"/>
        <color theme="1"/>
        <rFont val="Arial"/>
        <family val="2"/>
      </rPr>
      <t>T3</t>
    </r>
  </si>
  <si>
    <r>
      <rPr>
        <sz val="9"/>
        <color theme="1"/>
        <rFont val="Arial"/>
        <family val="2"/>
      </rPr>
      <t>T4</t>
    </r>
  </si>
  <si>
    <r>
      <rPr>
        <sz val="9"/>
        <color theme="1"/>
        <rFont val="Arial"/>
        <family val="2"/>
      </rPr>
      <t>T5</t>
    </r>
  </si>
  <si>
    <r>
      <rPr>
        <sz val="9"/>
        <color theme="1"/>
        <rFont val="Arial"/>
        <family val="2"/>
      </rPr>
      <t>T6</t>
    </r>
  </si>
  <si>
    <r>
      <rPr>
        <sz val="9"/>
        <color theme="1"/>
        <rFont val="Arial"/>
        <family val="2"/>
      </rPr>
      <t>T7</t>
    </r>
  </si>
  <si>
    <r>
      <rPr>
        <sz val="9"/>
        <color theme="1"/>
        <rFont val="Arial"/>
        <family val="2"/>
      </rPr>
      <t>T8</t>
    </r>
  </si>
  <si>
    <r>
      <rPr>
        <sz val="9"/>
        <color theme="1"/>
        <rFont val="Arial"/>
        <family val="2"/>
      </rPr>
      <t>T9</t>
    </r>
  </si>
  <si>
    <r>
      <rPr>
        <sz val="9"/>
        <color theme="1"/>
        <rFont val="Arial"/>
        <family val="2"/>
      </rPr>
      <t>Autres immob. Corporelles</t>
    </r>
  </si>
  <si>
    <r>
      <rPr>
        <sz val="9"/>
        <color theme="1"/>
        <rFont val="Arial"/>
        <family val="2"/>
      </rPr>
      <t>Inst. Gales, agenc. Et aménagements divers</t>
    </r>
  </si>
  <si>
    <r>
      <rPr>
        <sz val="9"/>
        <color theme="1"/>
        <rFont val="Arial"/>
        <family val="2"/>
      </rPr>
      <t>U1</t>
    </r>
  </si>
  <si>
    <r>
      <rPr>
        <sz val="9"/>
        <color theme="1"/>
        <rFont val="Arial"/>
        <family val="2"/>
      </rPr>
      <t>U2</t>
    </r>
  </si>
  <si>
    <r>
      <rPr>
        <sz val="9"/>
        <color theme="1"/>
        <rFont val="Arial"/>
        <family val="2"/>
      </rPr>
      <t>U3</t>
    </r>
  </si>
  <si>
    <r>
      <rPr>
        <sz val="9"/>
        <color theme="1"/>
        <rFont val="Arial"/>
        <family val="2"/>
      </rPr>
      <t>U4</t>
    </r>
  </si>
  <si>
    <r>
      <rPr>
        <sz val="9"/>
        <color theme="1"/>
        <rFont val="Arial"/>
        <family val="2"/>
      </rPr>
      <t>U5</t>
    </r>
  </si>
  <si>
    <r>
      <rPr>
        <sz val="9"/>
        <color theme="1"/>
        <rFont val="Arial"/>
        <family val="2"/>
      </rPr>
      <t>U6</t>
    </r>
  </si>
  <si>
    <r>
      <rPr>
        <sz val="9"/>
        <color theme="1"/>
        <rFont val="Arial"/>
        <family val="2"/>
      </rPr>
      <t>U7</t>
    </r>
  </si>
  <si>
    <r>
      <rPr>
        <sz val="9"/>
        <color theme="1"/>
        <rFont val="Arial"/>
        <family val="2"/>
      </rPr>
      <t>Matériel de transport</t>
    </r>
  </si>
  <si>
    <r>
      <rPr>
        <sz val="9"/>
        <color theme="1"/>
        <rFont val="Arial"/>
        <family val="2"/>
      </rPr>
      <t>U8</t>
    </r>
  </si>
  <si>
    <r>
      <rPr>
        <sz val="9"/>
        <color theme="1"/>
        <rFont val="Arial"/>
        <family val="2"/>
      </rPr>
      <t>U9</t>
    </r>
  </si>
  <si>
    <r>
      <rPr>
        <sz val="9"/>
        <color theme="1"/>
        <rFont val="Arial"/>
        <family val="2"/>
      </rPr>
      <t>V1</t>
    </r>
  </si>
  <si>
    <r>
      <rPr>
        <sz val="9"/>
        <color theme="1"/>
        <rFont val="Arial"/>
        <family val="2"/>
      </rPr>
      <t>V2</t>
    </r>
  </si>
  <si>
    <r>
      <rPr>
        <sz val="9"/>
        <color theme="1"/>
        <rFont val="Arial"/>
        <family val="2"/>
      </rPr>
      <t>V3</t>
    </r>
  </si>
  <si>
    <r>
      <rPr>
        <sz val="9"/>
        <color theme="1"/>
        <rFont val="Arial"/>
        <family val="2"/>
      </rPr>
      <t>V4</t>
    </r>
  </si>
  <si>
    <r>
      <rPr>
        <sz val="9"/>
        <color theme="1"/>
        <rFont val="Arial"/>
        <family val="2"/>
      </rPr>
      <t>V5</t>
    </r>
  </si>
  <si>
    <r>
      <rPr>
        <sz val="9"/>
        <color theme="1"/>
        <rFont val="Arial"/>
        <family val="2"/>
      </rPr>
      <t>Matériel de bureau et informatique, mobilier</t>
    </r>
  </si>
  <si>
    <r>
      <rPr>
        <sz val="9"/>
        <color theme="1"/>
        <rFont val="Arial"/>
        <family val="2"/>
      </rPr>
      <t>V6</t>
    </r>
  </si>
  <si>
    <r>
      <rPr>
        <sz val="9"/>
        <color theme="1"/>
        <rFont val="Arial"/>
        <family val="2"/>
      </rPr>
      <t>V7</t>
    </r>
  </si>
  <si>
    <r>
      <rPr>
        <sz val="9"/>
        <color theme="1"/>
        <rFont val="Arial"/>
        <family val="2"/>
      </rPr>
      <t>V8</t>
    </r>
  </si>
  <si>
    <r>
      <rPr>
        <sz val="9"/>
        <color theme="1"/>
        <rFont val="Arial"/>
        <family val="2"/>
      </rPr>
      <t>V9</t>
    </r>
  </si>
  <si>
    <r>
      <rPr>
        <sz val="9"/>
        <color theme="1"/>
        <rFont val="Arial"/>
        <family val="2"/>
      </rPr>
      <t>W1</t>
    </r>
  </si>
  <si>
    <r>
      <rPr>
        <sz val="9"/>
        <color theme="1"/>
        <rFont val="Arial"/>
        <family val="2"/>
      </rPr>
      <t>W2</t>
    </r>
  </si>
  <si>
    <r>
      <rPr>
        <sz val="9"/>
        <color theme="1"/>
        <rFont val="Arial"/>
        <family val="2"/>
      </rPr>
      <t>W3</t>
    </r>
  </si>
  <si>
    <r>
      <rPr>
        <sz val="9"/>
        <color theme="1"/>
        <rFont val="Arial"/>
        <family val="2"/>
      </rPr>
      <t>Emballages, récupérations et divers</t>
    </r>
  </si>
  <si>
    <r>
      <rPr>
        <sz val="9"/>
        <color theme="1"/>
        <rFont val="Arial"/>
        <family val="2"/>
      </rPr>
      <t>W4</t>
    </r>
  </si>
  <si>
    <r>
      <rPr>
        <sz val="9"/>
        <color theme="1"/>
        <rFont val="Arial"/>
        <family val="2"/>
      </rPr>
      <t>W5</t>
    </r>
  </si>
  <si>
    <r>
      <rPr>
        <sz val="9"/>
        <color theme="1"/>
        <rFont val="Arial"/>
        <family val="2"/>
      </rPr>
      <t>W6</t>
    </r>
  </si>
  <si>
    <r>
      <rPr>
        <sz val="9"/>
        <color theme="1"/>
        <rFont val="Arial"/>
        <family val="2"/>
      </rPr>
      <t>W7</t>
    </r>
  </si>
  <si>
    <r>
      <rPr>
        <sz val="9"/>
        <color theme="1"/>
        <rFont val="Arial"/>
        <family val="2"/>
      </rPr>
      <t>W8</t>
    </r>
  </si>
  <si>
    <r>
      <rPr>
        <sz val="9"/>
        <color theme="1"/>
        <rFont val="Arial"/>
        <family val="2"/>
      </rPr>
      <t>W9</t>
    </r>
  </si>
  <si>
    <r>
      <rPr>
        <sz val="9"/>
        <color theme="1"/>
        <rFont val="Arial"/>
        <family val="2"/>
      </rPr>
      <t>X1</t>
    </r>
  </si>
  <si>
    <r>
      <rPr>
        <b/>
        <sz val="9"/>
        <color theme="1"/>
        <rFont val="Arial"/>
        <family val="2"/>
      </rPr>
      <t>TOTAL III</t>
    </r>
  </si>
  <si>
    <r>
      <rPr>
        <sz val="9"/>
        <color theme="1"/>
        <rFont val="Arial"/>
        <family val="2"/>
      </rPr>
      <t>X2</t>
    </r>
  </si>
  <si>
    <r>
      <rPr>
        <sz val="9"/>
        <color theme="1"/>
        <rFont val="Arial"/>
        <family val="2"/>
      </rPr>
      <t>X3</t>
    </r>
  </si>
  <si>
    <r>
      <rPr>
        <sz val="9"/>
        <color theme="1"/>
        <rFont val="Arial"/>
        <family val="2"/>
      </rPr>
      <t>X4</t>
    </r>
  </si>
  <si>
    <r>
      <rPr>
        <sz val="9"/>
        <color theme="1"/>
        <rFont val="Arial"/>
        <family val="2"/>
      </rPr>
      <t>X5</t>
    </r>
  </si>
  <si>
    <r>
      <rPr>
        <sz val="9"/>
        <color theme="1"/>
        <rFont val="Arial"/>
        <family val="2"/>
      </rPr>
      <t>X6</t>
    </r>
  </si>
  <si>
    <r>
      <rPr>
        <sz val="9"/>
        <color theme="1"/>
        <rFont val="Arial"/>
        <family val="2"/>
      </rPr>
      <t>X7</t>
    </r>
  </si>
  <si>
    <r>
      <rPr>
        <sz val="9"/>
        <color theme="1"/>
        <rFont val="Arial"/>
        <family val="2"/>
      </rPr>
      <t>X8</t>
    </r>
  </si>
  <si>
    <r>
      <rPr>
        <sz val="9"/>
        <color rgb="FF000000"/>
        <rFont val="Arial"/>
        <family val="2"/>
      </rPr>
      <t xml:space="preserve">Frais d'acquisition de titres de participations
</t>
    </r>
    <r>
      <rPr>
        <b/>
        <sz val="9"/>
        <color rgb="FF000000"/>
        <rFont val="Arial"/>
        <family val="2"/>
      </rPr>
      <t>TOTAL IV</t>
    </r>
  </si>
  <si>
    <r>
      <rPr>
        <sz val="9"/>
        <color theme="1"/>
        <rFont val="Arial"/>
        <family val="2"/>
      </rPr>
      <t>NL</t>
    </r>
  </si>
  <si>
    <r>
      <rPr>
        <sz val="9"/>
        <color theme="1"/>
        <rFont val="Arial"/>
        <family val="2"/>
      </rPr>
      <t>NM</t>
    </r>
  </si>
  <si>
    <r>
      <rPr>
        <sz val="9"/>
        <color theme="1"/>
        <rFont val="Arial"/>
        <family val="2"/>
      </rPr>
      <t>NO</t>
    </r>
  </si>
  <si>
    <r>
      <rPr>
        <b/>
        <sz val="9"/>
        <color theme="1"/>
        <rFont val="Arial"/>
        <family val="2"/>
      </rPr>
      <t>Total général (I + II + III + IV)</t>
    </r>
  </si>
  <si>
    <r>
      <rPr>
        <sz val="9"/>
        <color theme="1"/>
        <rFont val="Arial"/>
        <family val="2"/>
      </rPr>
      <t>NP</t>
    </r>
  </si>
  <si>
    <r>
      <rPr>
        <sz val="9"/>
        <color theme="1"/>
        <rFont val="Arial"/>
        <family val="2"/>
      </rPr>
      <t>NQ</t>
    </r>
  </si>
  <si>
    <r>
      <rPr>
        <sz val="9"/>
        <color theme="1"/>
        <rFont val="Arial"/>
        <family val="2"/>
      </rPr>
      <t>NR</t>
    </r>
  </si>
  <si>
    <r>
      <rPr>
        <sz val="9"/>
        <color theme="1"/>
        <rFont val="Arial"/>
        <family val="2"/>
      </rPr>
      <t>NS</t>
    </r>
  </si>
  <si>
    <r>
      <rPr>
        <sz val="9"/>
        <color theme="1"/>
        <rFont val="Arial"/>
        <family val="2"/>
      </rPr>
      <t>NT</t>
    </r>
  </si>
  <si>
    <r>
      <rPr>
        <sz val="9"/>
        <color theme="1"/>
        <rFont val="Arial"/>
        <family val="2"/>
      </rPr>
      <t>NU</t>
    </r>
  </si>
  <si>
    <r>
      <rPr>
        <sz val="9"/>
        <color theme="1"/>
        <rFont val="Arial"/>
        <family val="2"/>
      </rPr>
      <t>NV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</si>
  <si>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(NP + NQ + NR)</t>
    </r>
  </si>
  <si>
    <r>
      <rPr>
        <sz val="9"/>
        <color theme="1"/>
        <rFont val="Arial"/>
        <family val="2"/>
      </rPr>
      <t>NW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</si>
  <si>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(NS + NT + NU)</t>
    </r>
  </si>
  <si>
    <r>
      <rPr>
        <sz val="9"/>
        <color theme="1"/>
        <rFont val="Arial"/>
        <family val="2"/>
      </rPr>
      <t>NY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</si>
  <si>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(NW – NY)</t>
    </r>
  </si>
  <si>
    <r>
      <rPr>
        <sz val="9"/>
        <color theme="1"/>
        <rFont val="Arial"/>
        <family val="2"/>
      </rPr>
      <t>NZ</t>
    </r>
  </si>
  <si>
    <r>
      <rPr>
        <b/>
        <sz val="9"/>
        <color theme="1"/>
        <rFont val="Arial"/>
        <family val="2"/>
      </rPr>
      <t>CADRE C</t>
    </r>
  </si>
  <si>
    <r>
      <rPr>
        <b/>
        <sz val="9"/>
        <color theme="1"/>
        <rFont val="Arial"/>
        <family val="2"/>
      </rPr>
      <t>MOUVEMENTS DE L'EXERCICE AFFECTANT LES CHARGES RÉPARTIES SUR PLUSIEURS EXERCICES *</t>
    </r>
  </si>
  <si>
    <r>
      <rPr>
        <sz val="9"/>
        <color theme="1"/>
        <rFont val="Arial"/>
        <family val="2"/>
      </rPr>
      <t>Montant net au début de l'exercice</t>
    </r>
  </si>
  <si>
    <r>
      <rPr>
        <sz val="9"/>
        <color theme="1"/>
        <rFont val="Arial"/>
        <family val="2"/>
      </rPr>
      <t>Augmentations</t>
    </r>
  </si>
  <si>
    <r>
      <rPr>
        <sz val="9"/>
        <color theme="1"/>
        <rFont val="Arial"/>
        <family val="2"/>
      </rPr>
      <t>Dotations de l'exercice aux amortissements</t>
    </r>
  </si>
  <si>
    <r>
      <rPr>
        <sz val="9"/>
        <color theme="1"/>
        <rFont val="Arial"/>
        <family val="2"/>
      </rPr>
      <t>Montant net à la fin de l'exercice</t>
    </r>
  </si>
  <si>
    <r>
      <rPr>
        <sz val="9"/>
        <color theme="1"/>
        <rFont val="Arial"/>
        <family val="2"/>
      </rPr>
      <t>Frais d'émission d'emprunt à étaler</t>
    </r>
  </si>
  <si>
    <r>
      <rPr>
        <sz val="9"/>
        <color theme="1"/>
        <rFont val="Arial"/>
        <family val="2"/>
      </rPr>
      <t>Z9</t>
    </r>
  </si>
  <si>
    <r>
      <rPr>
        <sz val="9"/>
        <color theme="1"/>
        <rFont val="Arial"/>
        <family val="2"/>
      </rPr>
      <t>Z8</t>
    </r>
  </si>
  <si>
    <r>
      <rPr>
        <sz val="9"/>
        <color theme="1"/>
        <rFont val="Arial"/>
        <family val="2"/>
      </rPr>
      <t>Primes de remboursement des obligations</t>
    </r>
  </si>
  <si>
    <r>
      <rPr>
        <sz val="9"/>
        <color theme="1"/>
        <rFont val="Arial"/>
        <family val="2"/>
      </rPr>
      <t>SP</t>
    </r>
  </si>
  <si>
    <r>
      <rPr>
        <sz val="9"/>
        <color theme="1"/>
        <rFont val="Arial"/>
        <family val="2"/>
      </rPr>
      <t>SR</t>
    </r>
  </si>
  <si>
    <t>PROVISIONS INSCRITES AU BILAN</t>
  </si>
  <si>
    <t>DGFiP N° 2056-SD 2021</t>
  </si>
  <si>
    <r>
      <rPr>
        <sz val="9"/>
        <color theme="1"/>
        <rFont val="Arial"/>
        <family val="2"/>
      </rPr>
      <t>NATURE DES PROVISIONS</t>
    </r>
  </si>
  <si>
    <t>Montant au début de l'exercice</t>
  </si>
  <si>
    <t>AUGMENTATIONS : Dotations de l'exercice</t>
  </si>
  <si>
    <t>DIMINUTIONS : Reprises de l'exercice</t>
  </si>
  <si>
    <r>
      <rPr>
        <sz val="9"/>
        <color theme="1"/>
        <rFont val="Arial"/>
        <family val="2"/>
      </rPr>
      <t>Montant à la fin de l'exercice</t>
    </r>
  </si>
  <si>
    <r>
      <rPr>
        <sz val="9"/>
        <color theme="1"/>
        <rFont val="Arial"/>
        <family val="2"/>
      </rPr>
      <t>PROVISIONS RÉGLEMENTÉES</t>
    </r>
  </si>
  <si>
    <t>Provisions pour reconstitution des gisements miniers et pétroliers *</t>
  </si>
  <si>
    <r>
      <rPr>
        <sz val="9"/>
        <color theme="1"/>
        <rFont val="Arial"/>
        <family val="2"/>
      </rPr>
      <t>3T</t>
    </r>
  </si>
  <si>
    <r>
      <rPr>
        <sz val="9"/>
        <color theme="1"/>
        <rFont val="Arial"/>
        <family val="2"/>
      </rPr>
      <t>TA</t>
    </r>
  </si>
  <si>
    <r>
      <rPr>
        <sz val="9"/>
        <color theme="1"/>
        <rFont val="Arial"/>
        <family val="2"/>
      </rPr>
      <t>TB</t>
    </r>
  </si>
  <si>
    <r>
      <rPr>
        <sz val="9"/>
        <color theme="1"/>
        <rFont val="Arial"/>
        <family val="2"/>
      </rPr>
      <t>TC</t>
    </r>
  </si>
  <si>
    <r>
      <rPr>
        <sz val="9"/>
        <color rgb="FF000000"/>
        <rFont val="Arial"/>
        <family val="2"/>
      </rPr>
      <t xml:space="preserve">Provisions pour investissement (art. 237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A-II du CGI) *</t>
    </r>
  </si>
  <si>
    <r>
      <rPr>
        <sz val="9"/>
        <color theme="1"/>
        <rFont val="Arial"/>
        <family val="2"/>
      </rPr>
      <t>3U</t>
    </r>
  </si>
  <si>
    <r>
      <rPr>
        <sz val="9"/>
        <color theme="1"/>
        <rFont val="Arial"/>
        <family val="2"/>
      </rPr>
      <t>TD</t>
    </r>
  </si>
  <si>
    <r>
      <rPr>
        <sz val="9"/>
        <color theme="1"/>
        <rFont val="Arial"/>
        <family val="2"/>
      </rPr>
      <t>TE</t>
    </r>
  </si>
  <si>
    <r>
      <rPr>
        <sz val="9"/>
        <color theme="1"/>
        <rFont val="Arial"/>
        <family val="2"/>
      </rPr>
      <t>TF</t>
    </r>
  </si>
  <si>
    <r>
      <rPr>
        <sz val="9"/>
        <color theme="1"/>
        <rFont val="Arial"/>
        <family val="2"/>
      </rPr>
      <t>Provisions pour hausse des prix (1) *</t>
    </r>
  </si>
  <si>
    <r>
      <rPr>
        <sz val="9"/>
        <color theme="1"/>
        <rFont val="Arial"/>
        <family val="2"/>
      </rPr>
      <t>3V</t>
    </r>
  </si>
  <si>
    <r>
      <rPr>
        <sz val="9"/>
        <color theme="1"/>
        <rFont val="Arial"/>
        <family val="2"/>
      </rPr>
      <t>TG</t>
    </r>
  </si>
  <si>
    <r>
      <rPr>
        <sz val="9"/>
        <color theme="1"/>
        <rFont val="Arial"/>
        <family val="2"/>
      </rPr>
      <t>TH</t>
    </r>
  </si>
  <si>
    <r>
      <rPr>
        <sz val="9"/>
        <color theme="1"/>
        <rFont val="Arial"/>
        <family val="2"/>
      </rPr>
      <t>TI</t>
    </r>
  </si>
  <si>
    <r>
      <rPr>
        <sz val="9"/>
        <color theme="1"/>
        <rFont val="Arial"/>
        <family val="2"/>
      </rPr>
      <t>Amortissements dérogatoires</t>
    </r>
  </si>
  <si>
    <r>
      <rPr>
        <sz val="9"/>
        <color theme="1"/>
        <rFont val="Arial"/>
        <family val="2"/>
      </rPr>
      <t>3X</t>
    </r>
  </si>
  <si>
    <r>
      <rPr>
        <sz val="9"/>
        <color theme="1"/>
        <rFont val="Arial"/>
        <family val="2"/>
      </rPr>
      <t>TM</t>
    </r>
  </si>
  <si>
    <r>
      <rPr>
        <sz val="9"/>
        <color theme="1"/>
        <rFont val="Arial"/>
        <family val="2"/>
      </rPr>
      <t>TN</t>
    </r>
  </si>
  <si>
    <r>
      <rPr>
        <sz val="9"/>
        <color theme="1"/>
        <rFont val="Arial"/>
        <family val="2"/>
      </rPr>
      <t>TO</t>
    </r>
  </si>
  <si>
    <r>
      <rPr>
        <sz val="9"/>
        <color theme="1"/>
        <rFont val="Arial"/>
        <family val="2"/>
      </rPr>
      <t>Dont majorations exceptionnelles de 30 %</t>
    </r>
  </si>
  <si>
    <r>
      <rPr>
        <sz val="9"/>
        <color theme="1"/>
        <rFont val="Arial"/>
        <family val="2"/>
      </rPr>
      <t>D3</t>
    </r>
  </si>
  <si>
    <r>
      <rPr>
        <sz val="9"/>
        <color theme="1"/>
        <rFont val="Arial"/>
        <family val="2"/>
      </rPr>
      <t>D4</t>
    </r>
  </si>
  <si>
    <r>
      <rPr>
        <sz val="9"/>
        <color theme="1"/>
        <rFont val="Arial"/>
        <family val="2"/>
      </rPr>
      <t>D5</t>
    </r>
  </si>
  <si>
    <r>
      <rPr>
        <sz val="9"/>
        <color theme="1"/>
        <rFont val="Arial"/>
        <family val="2"/>
      </rPr>
      <t>D6</t>
    </r>
  </si>
  <si>
    <r>
      <rPr>
        <sz val="9"/>
        <color rgb="FF000000"/>
        <rFont val="Arial"/>
        <family val="2"/>
      </rPr>
      <t xml:space="preserve">Provisions pour prêts d'installation (art. 39 </t>
    </r>
    <r>
      <rPr>
        <i/>
        <sz val="9"/>
        <color rgb="FF000000"/>
        <rFont val="Arial"/>
        <family val="2"/>
      </rPr>
      <t xml:space="preserve">quinquies </t>
    </r>
    <r>
      <rPr>
        <sz val="9"/>
        <color rgb="FF000000"/>
        <rFont val="Arial"/>
        <family val="2"/>
      </rPr>
      <t>H du CGI)</t>
    </r>
  </si>
  <si>
    <r>
      <rPr>
        <sz val="9"/>
        <color theme="1"/>
        <rFont val="Arial"/>
        <family val="2"/>
      </rPr>
      <t>IJ</t>
    </r>
  </si>
  <si>
    <r>
      <rPr>
        <sz val="9"/>
        <color theme="1"/>
        <rFont val="Arial"/>
        <family val="2"/>
      </rPr>
      <t>IK</t>
    </r>
  </si>
  <si>
    <r>
      <rPr>
        <sz val="9"/>
        <color theme="1"/>
        <rFont val="Arial"/>
        <family val="2"/>
      </rPr>
      <t>IL</t>
    </r>
  </si>
  <si>
    <r>
      <rPr>
        <sz val="9"/>
        <color theme="1"/>
        <rFont val="Arial"/>
        <family val="2"/>
      </rPr>
      <t>IM</t>
    </r>
  </si>
  <si>
    <r>
      <rPr>
        <sz val="9"/>
        <color theme="1"/>
        <rFont val="Arial"/>
        <family val="2"/>
      </rPr>
      <t>Autres provisions réglementées (1)</t>
    </r>
  </si>
  <si>
    <r>
      <rPr>
        <sz val="9"/>
        <color theme="1"/>
        <rFont val="Arial"/>
        <family val="2"/>
      </rPr>
      <t>3Y</t>
    </r>
  </si>
  <si>
    <r>
      <rPr>
        <sz val="9"/>
        <color theme="1"/>
        <rFont val="Arial"/>
        <family val="2"/>
      </rPr>
      <t>TP</t>
    </r>
  </si>
  <si>
    <r>
      <rPr>
        <sz val="9"/>
        <color theme="1"/>
        <rFont val="Arial"/>
        <family val="2"/>
      </rPr>
      <t>TQ</t>
    </r>
  </si>
  <si>
    <r>
      <rPr>
        <sz val="9"/>
        <color theme="1"/>
        <rFont val="Arial"/>
        <family val="2"/>
      </rPr>
      <t>TR</t>
    </r>
  </si>
  <si>
    <r>
      <rPr>
        <b/>
        <sz val="9"/>
        <color theme="1"/>
        <rFont val="Arial"/>
        <family val="2"/>
      </rPr>
      <t>TOTAL I</t>
    </r>
  </si>
  <si>
    <r>
      <rPr>
        <sz val="9"/>
        <color theme="1"/>
        <rFont val="Arial"/>
        <family val="2"/>
      </rPr>
      <t>3Z</t>
    </r>
  </si>
  <si>
    <r>
      <rPr>
        <sz val="9"/>
        <color theme="1"/>
        <rFont val="Arial"/>
        <family val="2"/>
      </rPr>
      <t>TS</t>
    </r>
  </si>
  <si>
    <r>
      <rPr>
        <sz val="9"/>
        <color theme="1"/>
        <rFont val="Arial"/>
        <family val="2"/>
      </rPr>
      <t>TT</t>
    </r>
  </si>
  <si>
    <r>
      <rPr>
        <sz val="9"/>
        <color theme="1"/>
        <rFont val="Arial"/>
        <family val="2"/>
      </rPr>
      <t>TU</t>
    </r>
  </si>
  <si>
    <r>
      <rPr>
        <sz val="9"/>
        <color theme="1"/>
        <rFont val="Arial"/>
        <family val="2"/>
      </rPr>
      <t>PROVISIONS POUR RISQUES ET CHARGES</t>
    </r>
  </si>
  <si>
    <r>
      <rPr>
        <sz val="9"/>
        <color theme="1"/>
        <rFont val="Arial"/>
        <family val="2"/>
      </rPr>
      <t>Provisions pour litiges</t>
    </r>
  </si>
  <si>
    <r>
      <rPr>
        <sz val="9"/>
        <color theme="1"/>
        <rFont val="Arial"/>
        <family val="2"/>
      </rPr>
      <t>4A</t>
    </r>
  </si>
  <si>
    <r>
      <rPr>
        <sz val="9"/>
        <color theme="1"/>
        <rFont val="Arial"/>
        <family val="2"/>
      </rPr>
      <t>4B</t>
    </r>
  </si>
  <si>
    <r>
      <rPr>
        <sz val="9"/>
        <color theme="1"/>
        <rFont val="Arial"/>
        <family val="2"/>
      </rPr>
      <t>4C</t>
    </r>
  </si>
  <si>
    <r>
      <rPr>
        <sz val="9"/>
        <color theme="1"/>
        <rFont val="Arial"/>
        <family val="2"/>
      </rPr>
      <t>4D</t>
    </r>
  </si>
  <si>
    <r>
      <rPr>
        <sz val="9"/>
        <color theme="1"/>
        <rFont val="Arial"/>
        <family val="2"/>
      </rPr>
      <t>Provisions pour garanties données aux clients</t>
    </r>
  </si>
  <si>
    <r>
      <rPr>
        <sz val="9"/>
        <color theme="1"/>
        <rFont val="Arial"/>
        <family val="2"/>
      </rPr>
      <t>4E</t>
    </r>
  </si>
  <si>
    <r>
      <rPr>
        <sz val="9"/>
        <color theme="1"/>
        <rFont val="Arial"/>
        <family val="2"/>
      </rPr>
      <t>4F</t>
    </r>
  </si>
  <si>
    <r>
      <rPr>
        <sz val="9"/>
        <color theme="1"/>
        <rFont val="Arial"/>
        <family val="2"/>
      </rPr>
      <t>4G</t>
    </r>
  </si>
  <si>
    <r>
      <rPr>
        <sz val="9"/>
        <color theme="1"/>
        <rFont val="Arial"/>
        <family val="2"/>
      </rPr>
      <t>4H</t>
    </r>
  </si>
  <si>
    <r>
      <rPr>
        <sz val="9"/>
        <color theme="1"/>
        <rFont val="Arial"/>
        <family val="2"/>
      </rPr>
      <t>Provisions pour pertes sur marchés à terme</t>
    </r>
  </si>
  <si>
    <r>
      <rPr>
        <sz val="9"/>
        <color theme="1"/>
        <rFont val="Arial"/>
        <family val="2"/>
      </rPr>
      <t>4J</t>
    </r>
  </si>
  <si>
    <r>
      <rPr>
        <sz val="9"/>
        <color theme="1"/>
        <rFont val="Arial"/>
        <family val="2"/>
      </rPr>
      <t>4K</t>
    </r>
  </si>
  <si>
    <r>
      <rPr>
        <sz val="9"/>
        <color theme="1"/>
        <rFont val="Arial"/>
        <family val="2"/>
      </rPr>
      <t>4L</t>
    </r>
  </si>
  <si>
    <r>
      <rPr>
        <sz val="9"/>
        <color theme="1"/>
        <rFont val="Arial"/>
        <family val="2"/>
      </rPr>
      <t>4M</t>
    </r>
  </si>
  <si>
    <r>
      <rPr>
        <sz val="9"/>
        <color theme="1"/>
        <rFont val="Arial"/>
        <family val="2"/>
      </rPr>
      <t>Provisions pour amendes et pénalités</t>
    </r>
  </si>
  <si>
    <r>
      <rPr>
        <sz val="9"/>
        <color theme="1"/>
        <rFont val="Arial"/>
        <family val="2"/>
      </rPr>
      <t>4N</t>
    </r>
  </si>
  <si>
    <r>
      <rPr>
        <sz val="9"/>
        <color theme="1"/>
        <rFont val="Arial"/>
        <family val="2"/>
      </rPr>
      <t>4P</t>
    </r>
  </si>
  <si>
    <r>
      <rPr>
        <sz val="9"/>
        <color theme="1"/>
        <rFont val="Arial"/>
        <family val="2"/>
      </rPr>
      <t>4R</t>
    </r>
  </si>
  <si>
    <r>
      <rPr>
        <sz val="9"/>
        <color theme="1"/>
        <rFont val="Arial"/>
        <family val="2"/>
      </rPr>
      <t>4S</t>
    </r>
  </si>
  <si>
    <r>
      <rPr>
        <sz val="9"/>
        <color theme="1"/>
        <rFont val="Arial"/>
        <family val="2"/>
      </rPr>
      <t>Provisions pour pertes de change</t>
    </r>
  </si>
  <si>
    <r>
      <rPr>
        <sz val="9"/>
        <color theme="1"/>
        <rFont val="Arial"/>
        <family val="2"/>
      </rPr>
      <t>4T</t>
    </r>
  </si>
  <si>
    <r>
      <rPr>
        <sz val="9"/>
        <color theme="1"/>
        <rFont val="Arial"/>
        <family val="2"/>
      </rPr>
      <t>4U</t>
    </r>
  </si>
  <si>
    <r>
      <rPr>
        <sz val="9"/>
        <color theme="1"/>
        <rFont val="Arial"/>
        <family val="2"/>
      </rPr>
      <t>4V</t>
    </r>
  </si>
  <si>
    <r>
      <rPr>
        <sz val="9"/>
        <color theme="1"/>
        <rFont val="Arial"/>
        <family val="2"/>
      </rPr>
      <t>4W</t>
    </r>
  </si>
  <si>
    <r>
      <rPr>
        <sz val="9"/>
        <color theme="1"/>
        <rFont val="Arial"/>
        <family val="2"/>
      </rPr>
      <t>Provisions pour pensions et obligations similaires</t>
    </r>
  </si>
  <si>
    <r>
      <rPr>
        <sz val="9"/>
        <color theme="1"/>
        <rFont val="Arial"/>
        <family val="2"/>
      </rPr>
      <t>4X</t>
    </r>
  </si>
  <si>
    <r>
      <rPr>
        <sz val="9"/>
        <color theme="1"/>
        <rFont val="Arial"/>
        <family val="2"/>
      </rPr>
      <t>4Y</t>
    </r>
  </si>
  <si>
    <r>
      <rPr>
        <sz val="9"/>
        <color theme="1"/>
        <rFont val="Arial"/>
        <family val="2"/>
      </rPr>
      <t>4Z</t>
    </r>
  </si>
  <si>
    <r>
      <rPr>
        <sz val="9"/>
        <color theme="1"/>
        <rFont val="Arial"/>
        <family val="2"/>
      </rPr>
      <t>5A</t>
    </r>
  </si>
  <si>
    <r>
      <rPr>
        <sz val="9"/>
        <color theme="1"/>
        <rFont val="Arial"/>
        <family val="2"/>
      </rPr>
      <t>Provisions pour impôts (1)</t>
    </r>
  </si>
  <si>
    <r>
      <rPr>
        <sz val="9"/>
        <color theme="1"/>
        <rFont val="Arial"/>
        <family val="2"/>
      </rPr>
      <t>5B</t>
    </r>
  </si>
  <si>
    <r>
      <rPr>
        <sz val="9"/>
        <color theme="1"/>
        <rFont val="Arial"/>
        <family val="2"/>
      </rPr>
      <t>5C</t>
    </r>
  </si>
  <si>
    <r>
      <rPr>
        <sz val="9"/>
        <color theme="1"/>
        <rFont val="Arial"/>
        <family val="2"/>
      </rPr>
      <t>5D</t>
    </r>
  </si>
  <si>
    <r>
      <rPr>
        <sz val="9"/>
        <color theme="1"/>
        <rFont val="Arial"/>
        <family val="2"/>
      </rPr>
      <t>5E</t>
    </r>
  </si>
  <si>
    <r>
      <rPr>
        <sz val="9"/>
        <color theme="1"/>
        <rFont val="Arial"/>
        <family val="2"/>
      </rPr>
      <t>Provisions pour renouvellement des immobilisations *</t>
    </r>
  </si>
  <si>
    <r>
      <rPr>
        <sz val="9"/>
        <color theme="1"/>
        <rFont val="Arial"/>
        <family val="2"/>
      </rPr>
      <t>5F</t>
    </r>
  </si>
  <si>
    <r>
      <rPr>
        <sz val="9"/>
        <color theme="1"/>
        <rFont val="Arial"/>
        <family val="2"/>
      </rPr>
      <t>5H</t>
    </r>
  </si>
  <si>
    <r>
      <rPr>
        <sz val="9"/>
        <color theme="1"/>
        <rFont val="Arial"/>
        <family val="2"/>
      </rPr>
      <t>5J</t>
    </r>
  </si>
  <si>
    <r>
      <rPr>
        <sz val="9"/>
        <color theme="1"/>
        <rFont val="Arial"/>
        <family val="2"/>
      </rPr>
      <t>5K</t>
    </r>
  </si>
  <si>
    <r>
      <rPr>
        <sz val="9"/>
        <color theme="1"/>
        <rFont val="Arial"/>
        <family val="2"/>
      </rPr>
      <t>Provisions pour gros entretien et grandes révisions</t>
    </r>
  </si>
  <si>
    <r>
      <rPr>
        <sz val="9"/>
        <color theme="1"/>
        <rFont val="Arial"/>
        <family val="2"/>
      </rPr>
      <t>EO</t>
    </r>
  </si>
  <si>
    <r>
      <rPr>
        <sz val="9"/>
        <color theme="1"/>
        <rFont val="Arial"/>
        <family val="2"/>
      </rPr>
      <t>EP</t>
    </r>
  </si>
  <si>
    <r>
      <rPr>
        <sz val="9"/>
        <color theme="1"/>
        <rFont val="Arial"/>
        <family val="2"/>
      </rPr>
      <t>EQ</t>
    </r>
  </si>
  <si>
    <r>
      <rPr>
        <sz val="9"/>
        <color theme="1"/>
        <rFont val="Arial"/>
        <family val="2"/>
      </rPr>
      <t>ER</t>
    </r>
  </si>
  <si>
    <r>
      <rPr>
        <sz val="9"/>
        <color theme="1"/>
        <rFont val="Arial"/>
        <family val="2"/>
      </rPr>
      <t>Provisions pour charges sociales et fiscales sur congés à payer *</t>
    </r>
  </si>
  <si>
    <r>
      <rPr>
        <sz val="9"/>
        <color theme="1"/>
        <rFont val="Arial"/>
        <family val="2"/>
      </rPr>
      <t>5R</t>
    </r>
  </si>
  <si>
    <r>
      <rPr>
        <sz val="9"/>
        <color theme="1"/>
        <rFont val="Arial"/>
        <family val="2"/>
      </rPr>
      <t>5S</t>
    </r>
  </si>
  <si>
    <r>
      <rPr>
        <sz val="9"/>
        <color theme="1"/>
        <rFont val="Arial"/>
        <family val="2"/>
      </rPr>
      <t>5T</t>
    </r>
  </si>
  <si>
    <r>
      <rPr>
        <sz val="9"/>
        <color theme="1"/>
        <rFont val="Arial"/>
        <family val="2"/>
      </rPr>
      <t>5U</t>
    </r>
  </si>
  <si>
    <r>
      <rPr>
        <sz val="9"/>
        <color theme="1"/>
        <rFont val="Arial"/>
        <family val="2"/>
      </rPr>
      <t>Autres provisions pour risques et charges (1)</t>
    </r>
  </si>
  <si>
    <r>
      <rPr>
        <sz val="9"/>
        <color theme="1"/>
        <rFont val="Arial"/>
        <family val="2"/>
      </rPr>
      <t>5V</t>
    </r>
  </si>
  <si>
    <r>
      <rPr>
        <sz val="9"/>
        <color theme="1"/>
        <rFont val="Arial"/>
        <family val="2"/>
      </rPr>
      <t>5W</t>
    </r>
  </si>
  <si>
    <r>
      <rPr>
        <sz val="9"/>
        <color theme="1"/>
        <rFont val="Arial"/>
        <family val="2"/>
      </rPr>
      <t>5X</t>
    </r>
  </si>
  <si>
    <r>
      <rPr>
        <sz val="9"/>
        <color theme="1"/>
        <rFont val="Arial"/>
        <family val="2"/>
      </rPr>
      <t>5Y</t>
    </r>
  </si>
  <si>
    <r>
      <rPr>
        <b/>
        <sz val="9"/>
        <color theme="1"/>
        <rFont val="Arial"/>
        <family val="2"/>
      </rPr>
      <t>TOTAL II</t>
    </r>
  </si>
  <si>
    <r>
      <rPr>
        <sz val="9"/>
        <color theme="1"/>
        <rFont val="Arial"/>
        <family val="2"/>
      </rPr>
      <t>5Z</t>
    </r>
  </si>
  <si>
    <r>
      <rPr>
        <sz val="9"/>
        <color theme="1"/>
        <rFont val="Arial"/>
        <family val="2"/>
      </rPr>
      <t>TV</t>
    </r>
  </si>
  <si>
    <r>
      <rPr>
        <sz val="9"/>
        <color theme="1"/>
        <rFont val="Arial"/>
        <family val="2"/>
      </rPr>
      <t>TW</t>
    </r>
  </si>
  <si>
    <r>
      <rPr>
        <sz val="9"/>
        <color theme="1"/>
        <rFont val="Arial"/>
        <family val="2"/>
      </rPr>
      <t>TX</t>
    </r>
  </si>
  <si>
    <r>
      <rPr>
        <sz val="9"/>
        <color theme="1"/>
        <rFont val="Arial"/>
        <family val="2"/>
      </rPr>
      <t>PROVISIONS POUR DÉPRÉCIATION</t>
    </r>
  </si>
  <si>
    <r>
      <rPr>
        <sz val="9"/>
        <color theme="1"/>
        <rFont val="Arial"/>
        <family val="2"/>
      </rPr>
      <t>Sur immobilisations</t>
    </r>
  </si>
  <si>
    <r>
      <rPr>
        <sz val="9"/>
        <color theme="1"/>
        <rFont val="Arial"/>
        <family val="2"/>
      </rPr>
      <t>- incorporelles</t>
    </r>
  </si>
  <si>
    <r>
      <rPr>
        <sz val="9"/>
        <color theme="1"/>
        <rFont val="Arial"/>
        <family val="2"/>
      </rPr>
      <t>6A</t>
    </r>
  </si>
  <si>
    <r>
      <rPr>
        <sz val="9"/>
        <color theme="1"/>
        <rFont val="Arial"/>
        <family val="2"/>
      </rPr>
      <t>6B</t>
    </r>
  </si>
  <si>
    <r>
      <rPr>
        <sz val="9"/>
        <color theme="1"/>
        <rFont val="Arial"/>
        <family val="2"/>
      </rPr>
      <t>6C</t>
    </r>
  </si>
  <si>
    <r>
      <rPr>
        <sz val="9"/>
        <color theme="1"/>
        <rFont val="Arial"/>
        <family val="2"/>
      </rPr>
      <t>6D</t>
    </r>
  </si>
  <si>
    <r>
      <rPr>
        <sz val="9"/>
        <color theme="1"/>
        <rFont val="Arial"/>
        <family val="2"/>
      </rPr>
      <t>- corporelles</t>
    </r>
  </si>
  <si>
    <r>
      <rPr>
        <sz val="9"/>
        <color theme="1"/>
        <rFont val="Arial"/>
        <family val="2"/>
      </rPr>
      <t>6E</t>
    </r>
  </si>
  <si>
    <r>
      <rPr>
        <sz val="9"/>
        <color theme="1"/>
        <rFont val="Arial"/>
        <family val="2"/>
      </rPr>
      <t>6F</t>
    </r>
  </si>
  <si>
    <r>
      <rPr>
        <sz val="9"/>
        <color theme="1"/>
        <rFont val="Arial"/>
        <family val="2"/>
      </rPr>
      <t>6G</t>
    </r>
  </si>
  <si>
    <r>
      <rPr>
        <sz val="9"/>
        <color theme="1"/>
        <rFont val="Arial"/>
        <family val="2"/>
      </rPr>
      <t>6H</t>
    </r>
  </si>
  <si>
    <r>
      <rPr>
        <sz val="9"/>
        <color theme="1"/>
        <rFont val="Arial"/>
        <family val="2"/>
      </rPr>
      <t>- titres mis en équivalence</t>
    </r>
  </si>
  <si>
    <t>02</t>
  </si>
  <si>
    <r>
      <rPr>
        <sz val="9"/>
        <color theme="1"/>
        <rFont val="Arial"/>
        <family val="2"/>
      </rPr>
      <t>Ø3</t>
    </r>
  </si>
  <si>
    <r>
      <rPr>
        <sz val="9"/>
        <color theme="1"/>
        <rFont val="Arial"/>
        <family val="2"/>
      </rPr>
      <t>Ø4</t>
    </r>
  </si>
  <si>
    <r>
      <rPr>
        <sz val="9"/>
        <color theme="1"/>
        <rFont val="Arial"/>
        <family val="2"/>
      </rPr>
      <t>Ø5</t>
    </r>
  </si>
  <si>
    <r>
      <rPr>
        <sz val="9"/>
        <color theme="1"/>
        <rFont val="Arial"/>
        <family val="2"/>
      </rPr>
      <t>- titres de participations</t>
    </r>
  </si>
  <si>
    <r>
      <rPr>
        <sz val="9"/>
        <color theme="1"/>
        <rFont val="Arial"/>
        <family val="2"/>
      </rPr>
      <t>9U</t>
    </r>
  </si>
  <si>
    <r>
      <rPr>
        <sz val="9"/>
        <color theme="1"/>
        <rFont val="Arial"/>
        <family val="2"/>
      </rPr>
      <t>9V</t>
    </r>
  </si>
  <si>
    <r>
      <rPr>
        <sz val="9"/>
        <color theme="1"/>
        <rFont val="Arial"/>
        <family val="2"/>
      </rPr>
      <t>9W</t>
    </r>
  </si>
  <si>
    <r>
      <rPr>
        <sz val="9"/>
        <color theme="1"/>
        <rFont val="Arial"/>
        <family val="2"/>
      </rPr>
      <t>9X</t>
    </r>
  </si>
  <si>
    <r>
      <rPr>
        <sz val="9"/>
        <color theme="1"/>
        <rFont val="Arial"/>
        <family val="2"/>
      </rPr>
      <t>- autres immobilisations financières (1) *</t>
    </r>
  </si>
  <si>
    <t>06</t>
  </si>
  <si>
    <r>
      <rPr>
        <sz val="9"/>
        <color theme="1"/>
        <rFont val="Arial"/>
        <family val="2"/>
      </rPr>
      <t>Ø7</t>
    </r>
  </si>
  <si>
    <r>
      <rPr>
        <sz val="9"/>
        <color theme="1"/>
        <rFont val="Arial"/>
        <family val="2"/>
      </rPr>
      <t>Ø8</t>
    </r>
  </si>
  <si>
    <r>
      <rPr>
        <sz val="9"/>
        <color theme="1"/>
        <rFont val="Arial"/>
        <family val="2"/>
      </rPr>
      <t>Ø9</t>
    </r>
  </si>
  <si>
    <r>
      <rPr>
        <sz val="9"/>
        <color theme="1"/>
        <rFont val="Arial"/>
        <family val="2"/>
      </rPr>
      <t>Sur stocks et en cours</t>
    </r>
  </si>
  <si>
    <r>
      <rPr>
        <sz val="9"/>
        <color theme="1"/>
        <rFont val="Arial"/>
        <family val="2"/>
      </rPr>
      <t>6N</t>
    </r>
  </si>
  <si>
    <r>
      <rPr>
        <sz val="9"/>
        <color theme="1"/>
        <rFont val="Arial"/>
        <family val="2"/>
      </rPr>
      <t>6P</t>
    </r>
  </si>
  <si>
    <r>
      <rPr>
        <sz val="9"/>
        <color theme="1"/>
        <rFont val="Arial"/>
        <family val="2"/>
      </rPr>
      <t>6R</t>
    </r>
  </si>
  <si>
    <r>
      <rPr>
        <sz val="9"/>
        <color theme="1"/>
        <rFont val="Arial"/>
        <family val="2"/>
      </rPr>
      <t>6S</t>
    </r>
  </si>
  <si>
    <r>
      <rPr>
        <sz val="9"/>
        <color theme="1"/>
        <rFont val="Arial"/>
        <family val="2"/>
      </rPr>
      <t>Sur comptes clients</t>
    </r>
  </si>
  <si>
    <r>
      <rPr>
        <sz val="9"/>
        <color theme="1"/>
        <rFont val="Arial"/>
        <family val="2"/>
      </rPr>
      <t>6T</t>
    </r>
  </si>
  <si>
    <r>
      <rPr>
        <sz val="9"/>
        <color theme="1"/>
        <rFont val="Arial"/>
        <family val="2"/>
      </rPr>
      <t>6U</t>
    </r>
  </si>
  <si>
    <r>
      <rPr>
        <sz val="9"/>
        <color theme="1"/>
        <rFont val="Arial"/>
        <family val="2"/>
      </rPr>
      <t>6V</t>
    </r>
  </si>
  <si>
    <r>
      <rPr>
        <sz val="9"/>
        <color theme="1"/>
        <rFont val="Arial"/>
        <family val="2"/>
      </rPr>
      <t>6W</t>
    </r>
  </si>
  <si>
    <r>
      <rPr>
        <sz val="9"/>
        <color theme="1"/>
        <rFont val="Arial"/>
        <family val="2"/>
      </rPr>
      <t>Autres provisions pour dépréciation (1) *</t>
    </r>
  </si>
  <si>
    <r>
      <rPr>
        <sz val="9"/>
        <color theme="1"/>
        <rFont val="Arial"/>
        <family val="2"/>
      </rPr>
      <t>6X</t>
    </r>
  </si>
  <si>
    <r>
      <rPr>
        <sz val="9"/>
        <color theme="1"/>
        <rFont val="Arial"/>
        <family val="2"/>
      </rPr>
      <t>6Y</t>
    </r>
  </si>
  <si>
    <r>
      <rPr>
        <sz val="9"/>
        <color theme="1"/>
        <rFont val="Arial"/>
        <family val="2"/>
      </rPr>
      <t>6Z</t>
    </r>
  </si>
  <si>
    <r>
      <rPr>
        <sz val="9"/>
        <color theme="1"/>
        <rFont val="Arial"/>
        <family val="2"/>
      </rPr>
      <t>7A</t>
    </r>
  </si>
  <si>
    <r>
      <rPr>
        <b/>
        <sz val="9"/>
        <color theme="1"/>
        <rFont val="Arial"/>
        <family val="2"/>
      </rPr>
      <t>TOTAL III</t>
    </r>
  </si>
  <si>
    <r>
      <rPr>
        <sz val="9"/>
        <color theme="1"/>
        <rFont val="Arial"/>
        <family val="2"/>
      </rPr>
      <t>7B</t>
    </r>
  </si>
  <si>
    <r>
      <rPr>
        <sz val="9"/>
        <color theme="1"/>
        <rFont val="Arial"/>
        <family val="2"/>
      </rPr>
      <t>TY</t>
    </r>
  </si>
  <si>
    <r>
      <rPr>
        <sz val="9"/>
        <color theme="1"/>
        <rFont val="Arial"/>
        <family val="2"/>
      </rPr>
      <t>TZ</t>
    </r>
  </si>
  <si>
    <r>
      <rPr>
        <sz val="9"/>
        <color theme="1"/>
        <rFont val="Arial"/>
        <family val="2"/>
      </rPr>
      <t>UA</t>
    </r>
  </si>
  <si>
    <r>
      <rPr>
        <b/>
        <sz val="9"/>
        <color theme="1"/>
        <rFont val="Arial"/>
        <family val="2"/>
      </rPr>
      <t>TOTAL GÉNÉRAL (I + II + III)</t>
    </r>
  </si>
  <si>
    <r>
      <rPr>
        <sz val="9"/>
        <color theme="1"/>
        <rFont val="Arial"/>
        <family val="2"/>
      </rPr>
      <t>7C</t>
    </r>
  </si>
  <si>
    <r>
      <rPr>
        <sz val="9"/>
        <color theme="1"/>
        <rFont val="Arial"/>
        <family val="2"/>
      </rPr>
      <t>UB</t>
    </r>
  </si>
  <si>
    <r>
      <rPr>
        <sz val="9"/>
        <color theme="1"/>
        <rFont val="Arial"/>
        <family val="2"/>
      </rPr>
      <t>UC</t>
    </r>
  </si>
  <si>
    <r>
      <rPr>
        <sz val="9"/>
        <color theme="1"/>
        <rFont val="Arial"/>
        <family val="2"/>
      </rPr>
      <t>UD</t>
    </r>
  </si>
  <si>
    <r>
      <rPr>
        <sz val="9"/>
        <color theme="1"/>
        <rFont val="Arial"/>
        <family val="2"/>
      </rPr>
      <t>Dont dotations et reprises</t>
    </r>
  </si>
  <si>
    <r>
      <rPr>
        <sz val="9"/>
        <color theme="1"/>
        <rFont val="Arial"/>
        <family val="2"/>
      </rPr>
      <t>- d'exploitation</t>
    </r>
  </si>
  <si>
    <r>
      <rPr>
        <sz val="9"/>
        <color theme="1"/>
        <rFont val="Arial"/>
        <family val="2"/>
      </rPr>
      <t>UE</t>
    </r>
  </si>
  <si>
    <r>
      <rPr>
        <sz val="9"/>
        <color theme="1"/>
        <rFont val="Arial"/>
        <family val="2"/>
      </rPr>
      <t>UF</t>
    </r>
  </si>
  <si>
    <r>
      <rPr>
        <sz val="9"/>
        <color theme="1"/>
        <rFont val="Arial"/>
        <family val="2"/>
      </rPr>
      <t>- financières</t>
    </r>
  </si>
  <si>
    <r>
      <rPr>
        <sz val="9"/>
        <color theme="1"/>
        <rFont val="Arial"/>
        <family val="2"/>
      </rPr>
      <t>UG</t>
    </r>
  </si>
  <si>
    <r>
      <rPr>
        <sz val="9"/>
        <color theme="1"/>
        <rFont val="Arial"/>
        <family val="2"/>
      </rPr>
      <t>UH</t>
    </r>
  </si>
  <si>
    <r>
      <rPr>
        <sz val="9"/>
        <color theme="1"/>
        <rFont val="Arial"/>
        <family val="2"/>
      </rPr>
      <t>- exceptionnelles</t>
    </r>
  </si>
  <si>
    <r>
      <rPr>
        <sz val="9"/>
        <color theme="1"/>
        <rFont val="Arial"/>
        <family val="2"/>
      </rPr>
      <t>UJ</t>
    </r>
  </si>
  <si>
    <r>
      <rPr>
        <sz val="9"/>
        <color theme="1"/>
        <rFont val="Arial"/>
        <family val="2"/>
      </rPr>
      <t>UK</t>
    </r>
  </si>
  <si>
    <r>
      <rPr>
        <sz val="9"/>
        <color rgb="FF000000"/>
        <rFont val="Arial"/>
        <family val="2"/>
      </rPr>
      <t>Titres mis en équivalence : montant de la dépréciation à la clôture de l'exercice calculé selon les règles prévues à l'article 39-1-5</t>
    </r>
    <r>
      <rPr>
        <vertAlign val="superscript"/>
        <sz val="9"/>
        <color rgb="FF000000"/>
        <rFont val="Arial"/>
        <family val="2"/>
      </rPr>
      <t xml:space="preserve">ème  </t>
    </r>
    <r>
      <rPr>
        <sz val="9"/>
        <color rgb="FF000000"/>
        <rFont val="Arial"/>
        <family val="2"/>
      </rPr>
      <t>du CGI</t>
    </r>
  </si>
  <si>
    <r>
      <rPr>
        <sz val="9"/>
        <color rgb="FF000000"/>
        <rFont val="Arial"/>
        <family val="2"/>
      </rPr>
      <t xml:space="preserve">(1) à détailler sur feuillet séparé selon l'année de constitution de la provision ou selon l'objet de la provision
</t>
    </r>
    <r>
      <rPr>
        <sz val="9"/>
        <color rgb="FF000000"/>
        <rFont val="Arial"/>
        <family val="2"/>
      </rPr>
      <t xml:space="preserve">NOTA : les charges à payer ne doivent pas être mentionnées sur ce tableau mais être ventilées sur l'état détaillé des charges à payer dont la production est prévue par l'article 38 II de l'annexe III au CGI
</t>
    </r>
    <r>
      <rPr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2032-NOT-SD</t>
    </r>
  </si>
  <si>
    <t>ÉTAT DES ÉCHÉANCES DES CRÉANCES ET DES
DETTES À LA CLÔTURE DE L'EXERCICE *</t>
  </si>
  <si>
    <t>DGFiP N° 2057-SD 2021</t>
  </si>
  <si>
    <r>
      <rPr>
        <b/>
        <sz val="9"/>
        <color theme="1"/>
        <rFont val="Arial"/>
        <family val="2"/>
      </rPr>
      <t>CADRE A</t>
    </r>
  </si>
  <si>
    <r>
      <rPr>
        <b/>
        <sz val="9"/>
        <color theme="1"/>
        <rFont val="Arial"/>
        <family val="2"/>
      </rPr>
      <t>ÉTAT DES CRÉANCES</t>
    </r>
  </si>
  <si>
    <r>
      <rPr>
        <sz val="9"/>
        <color theme="1"/>
        <rFont val="Arial"/>
        <family val="2"/>
      </rPr>
      <t>MONTANT BRUT</t>
    </r>
  </si>
  <si>
    <r>
      <rPr>
        <sz val="9"/>
        <color theme="1"/>
        <rFont val="Arial"/>
        <family val="2"/>
      </rPr>
      <t>À 1 AN AU PLUS</t>
    </r>
  </si>
  <si>
    <r>
      <rPr>
        <sz val="9"/>
        <color theme="1"/>
        <rFont val="Arial"/>
        <family val="2"/>
      </rPr>
      <t>À PLUS D'UN AN</t>
    </r>
  </si>
  <si>
    <r>
      <rPr>
        <sz val="7"/>
        <color theme="1"/>
        <rFont val="Arial"/>
        <family val="2"/>
      </rPr>
      <t>DE L'ACTIF IMMOBILISÉ</t>
    </r>
  </si>
  <si>
    <r>
      <rPr>
        <sz val="9"/>
        <color theme="1"/>
        <rFont val="Arial"/>
        <family val="2"/>
      </rPr>
      <t>Créances rattachées à des participations</t>
    </r>
  </si>
  <si>
    <r>
      <rPr>
        <sz val="9"/>
        <color theme="1"/>
        <rFont val="Arial"/>
        <family val="2"/>
      </rPr>
      <t>UL</t>
    </r>
  </si>
  <si>
    <r>
      <rPr>
        <sz val="9"/>
        <color theme="1"/>
        <rFont val="Arial"/>
        <family val="2"/>
      </rPr>
      <t>UM</t>
    </r>
  </si>
  <si>
    <r>
      <rPr>
        <sz val="9"/>
        <color theme="1"/>
        <rFont val="Arial"/>
        <family val="2"/>
      </rPr>
      <t>UN</t>
    </r>
  </si>
  <si>
    <r>
      <rPr>
        <sz val="9"/>
        <color theme="1"/>
        <rFont val="Arial"/>
        <family val="2"/>
      </rPr>
      <t>Prêts (1) (2)</t>
    </r>
  </si>
  <si>
    <r>
      <rPr>
        <sz val="9"/>
        <color theme="1"/>
        <rFont val="Arial"/>
        <family val="2"/>
      </rPr>
      <t>UP</t>
    </r>
  </si>
  <si>
    <r>
      <rPr>
        <sz val="9"/>
        <color theme="1"/>
        <rFont val="Arial"/>
        <family val="2"/>
      </rPr>
      <t>UR</t>
    </r>
  </si>
  <si>
    <r>
      <rPr>
        <sz val="9"/>
        <color theme="1"/>
        <rFont val="Arial"/>
        <family val="2"/>
      </rPr>
      <t>US</t>
    </r>
  </si>
  <si>
    <r>
      <rPr>
        <sz val="9"/>
        <color theme="1"/>
        <rFont val="Arial"/>
        <family val="2"/>
      </rPr>
      <t>Autres immobilisations financières</t>
    </r>
  </si>
  <si>
    <r>
      <rPr>
        <sz val="9"/>
        <color theme="1"/>
        <rFont val="Arial"/>
        <family val="2"/>
      </rPr>
      <t>UT</t>
    </r>
  </si>
  <si>
    <r>
      <rPr>
        <sz val="9"/>
        <color theme="1"/>
        <rFont val="Arial"/>
        <family val="2"/>
      </rPr>
      <t>UV</t>
    </r>
  </si>
  <si>
    <r>
      <rPr>
        <sz val="9"/>
        <color theme="1"/>
        <rFont val="Arial"/>
        <family val="2"/>
      </rPr>
      <t>UW</t>
    </r>
  </si>
  <si>
    <r>
      <rPr>
        <sz val="9"/>
        <color theme="1"/>
        <rFont val="Arial"/>
        <family val="2"/>
      </rPr>
      <t>DE L'ACTIF CIRCULANT</t>
    </r>
  </si>
  <si>
    <r>
      <rPr>
        <sz val="9"/>
        <color theme="1"/>
        <rFont val="Arial"/>
        <family val="2"/>
      </rPr>
      <t>Clients douteux ou litigieux</t>
    </r>
  </si>
  <si>
    <r>
      <rPr>
        <sz val="9"/>
        <color theme="1"/>
        <rFont val="Arial"/>
        <family val="2"/>
      </rPr>
      <t>VA</t>
    </r>
  </si>
  <si>
    <r>
      <rPr>
        <sz val="9"/>
        <color theme="1"/>
        <rFont val="Arial"/>
        <family val="2"/>
      </rPr>
      <t>Autres créances clients</t>
    </r>
  </si>
  <si>
    <r>
      <rPr>
        <sz val="9"/>
        <color theme="1"/>
        <rFont val="Arial"/>
        <family val="2"/>
      </rPr>
      <t>UX</t>
    </r>
  </si>
  <si>
    <r>
      <rPr>
        <sz val="9"/>
        <color theme="1"/>
        <rFont val="Arial"/>
        <family val="2"/>
      </rPr>
      <t>Créance   représentative   de   titres prêtés ou remis en garantie*</t>
    </r>
  </si>
  <si>
    <r>
      <rPr>
        <b/>
        <sz val="9"/>
        <color theme="1"/>
        <rFont val="Arial"/>
        <family val="2"/>
      </rPr>
      <t>(</t>
    </r>
  </si>
  <si>
    <t>Provisions    pour    dépréciation antérieurement constituée*</t>
  </si>
  <si>
    <t>UO</t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</si>
  <si>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</si>
  <si>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Z1</t>
    </r>
  </si>
  <si>
    <r>
      <rPr>
        <sz val="9"/>
        <color theme="1"/>
        <rFont val="Arial"/>
        <family val="2"/>
      </rPr>
      <t>Personnel et comptes rattachés</t>
    </r>
  </si>
  <si>
    <r>
      <rPr>
        <sz val="9"/>
        <color theme="1"/>
        <rFont val="Arial"/>
        <family val="2"/>
      </rPr>
      <t>UY</t>
    </r>
  </si>
  <si>
    <r>
      <rPr>
        <sz val="9"/>
        <color theme="1"/>
        <rFont val="Arial"/>
        <family val="2"/>
      </rPr>
      <t>Sécurité sociale et autres organismes sociaux</t>
    </r>
  </si>
  <si>
    <r>
      <rPr>
        <sz val="9"/>
        <color theme="1"/>
        <rFont val="Arial"/>
        <family val="2"/>
      </rPr>
      <t>UZ</t>
    </r>
  </si>
  <si>
    <r>
      <rPr>
        <sz val="9"/>
        <color theme="1"/>
        <rFont val="Arial"/>
        <family val="2"/>
      </rPr>
      <t>État       et       autres collectivités publiques</t>
    </r>
  </si>
  <si>
    <r>
      <rPr>
        <sz val="9"/>
        <color theme="1"/>
        <rFont val="Arial"/>
        <family val="2"/>
      </rPr>
      <t>Impôts sur les bénéfices</t>
    </r>
  </si>
  <si>
    <r>
      <rPr>
        <sz val="9"/>
        <color theme="1"/>
        <rFont val="Arial"/>
        <family val="2"/>
      </rPr>
      <t>VM</t>
    </r>
  </si>
  <si>
    <r>
      <rPr>
        <sz val="9"/>
        <color theme="1"/>
        <rFont val="Arial"/>
        <family val="2"/>
      </rPr>
      <t>Taxe sur la valeur ajoutée</t>
    </r>
  </si>
  <si>
    <r>
      <rPr>
        <sz val="9"/>
        <color theme="1"/>
        <rFont val="Arial"/>
        <family val="2"/>
      </rPr>
      <t>VB</t>
    </r>
  </si>
  <si>
    <r>
      <rPr>
        <sz val="9"/>
        <color theme="1"/>
        <rFont val="Arial"/>
        <family val="2"/>
      </rPr>
      <t>Autres impôts, taxes et versements assimilés</t>
    </r>
  </si>
  <si>
    <r>
      <rPr>
        <sz val="9"/>
        <color theme="1"/>
        <rFont val="Arial"/>
        <family val="2"/>
      </rPr>
      <t>VN</t>
    </r>
  </si>
  <si>
    <r>
      <rPr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</si>
  <si>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VP</t>
    </r>
  </si>
  <si>
    <r>
      <rPr>
        <sz val="9"/>
        <color theme="1"/>
        <rFont val="Arial"/>
        <family val="2"/>
      </rPr>
      <t>Groupe et associés (2)</t>
    </r>
  </si>
  <si>
    <r>
      <rPr>
        <sz val="9"/>
        <color theme="1"/>
        <rFont val="Arial"/>
        <family val="2"/>
      </rPr>
      <t>VC</t>
    </r>
  </si>
  <si>
    <r>
      <rPr>
        <sz val="9"/>
        <color theme="1"/>
        <rFont val="Arial"/>
        <family val="2"/>
      </rPr>
      <t>Débiteurs divers (dont créances relatives à des opérations de pension de titres)</t>
    </r>
  </si>
  <si>
    <r>
      <rPr>
        <sz val="9"/>
        <color theme="1"/>
        <rFont val="Arial"/>
        <family val="2"/>
      </rPr>
      <t>VR</t>
    </r>
  </si>
  <si>
    <r>
      <rPr>
        <sz val="9"/>
        <color theme="1"/>
        <rFont val="Arial"/>
        <family val="2"/>
      </rPr>
      <t>Charges constatées d'avance</t>
    </r>
  </si>
  <si>
    <r>
      <rPr>
        <sz val="9"/>
        <color theme="1"/>
        <rFont val="Arial"/>
        <family val="2"/>
      </rPr>
      <t>VS</t>
    </r>
  </si>
  <si>
    <r>
      <rPr>
        <b/>
        <sz val="9"/>
        <color theme="1"/>
        <rFont val="Arial"/>
        <family val="2"/>
      </rPr>
      <t>TOTAUX</t>
    </r>
  </si>
  <si>
    <r>
      <rPr>
        <sz val="9"/>
        <color theme="1"/>
        <rFont val="Arial"/>
        <family val="2"/>
      </rPr>
      <t>VT</t>
    </r>
  </si>
  <si>
    <r>
      <rPr>
        <sz val="9"/>
        <color theme="1"/>
        <rFont val="Arial"/>
        <family val="2"/>
      </rPr>
      <t>VU</t>
    </r>
  </si>
  <si>
    <r>
      <rPr>
        <sz val="9"/>
        <color theme="1"/>
        <rFont val="Arial"/>
        <family val="2"/>
      </rPr>
      <t>VV</t>
    </r>
  </si>
  <si>
    <r>
      <rPr>
        <sz val="9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</si>
  <si>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Montant des</t>
    </r>
  </si>
  <si>
    <r>
      <rPr>
        <sz val="9"/>
        <color theme="1"/>
        <rFont val="Arial"/>
        <family val="2"/>
      </rPr>
      <t>- Prêts accordés en cours d'exercice</t>
    </r>
  </si>
  <si>
    <r>
      <rPr>
        <sz val="9"/>
        <color theme="1"/>
        <rFont val="Arial"/>
        <family val="2"/>
      </rPr>
      <t>VD</t>
    </r>
  </si>
  <si>
    <r>
      <rPr>
        <sz val="9"/>
        <color theme="1"/>
        <rFont val="Arial"/>
        <family val="2"/>
      </rPr>
      <t>- Remboursements obtenus en cours d'exercice</t>
    </r>
  </si>
  <si>
    <r>
      <rPr>
        <sz val="9"/>
        <color theme="1"/>
        <rFont val="Arial"/>
        <family val="2"/>
      </rPr>
      <t>VE</t>
    </r>
  </si>
  <si>
    <r>
      <rPr>
        <sz val="9"/>
        <color theme="1"/>
        <rFont val="Arial"/>
        <family val="2"/>
      </rPr>
      <t>Prêts et avances consentis aux associés (personnes physiques)</t>
    </r>
  </si>
  <si>
    <r>
      <rPr>
        <sz val="9"/>
        <color theme="1"/>
        <rFont val="Arial"/>
        <family val="2"/>
      </rPr>
      <t>VF</t>
    </r>
  </si>
  <si>
    <r>
      <rPr>
        <b/>
        <sz val="9"/>
        <color theme="1"/>
        <rFont val="Arial"/>
        <family val="2"/>
      </rPr>
      <t>CADRE B</t>
    </r>
  </si>
  <si>
    <r>
      <rPr>
        <b/>
        <sz val="9"/>
        <color theme="1"/>
        <rFont val="Arial"/>
        <family val="2"/>
      </rPr>
      <t>ÉTAT DES DETTES</t>
    </r>
  </si>
  <si>
    <r>
      <rPr>
        <sz val="9"/>
        <color theme="1"/>
        <rFont val="Arial"/>
        <family val="2"/>
      </rPr>
      <t>Montant brut</t>
    </r>
  </si>
  <si>
    <r>
      <rPr>
        <sz val="9"/>
        <color theme="1"/>
        <rFont val="Arial"/>
        <family val="2"/>
      </rPr>
      <t>À 1 an au plus</t>
    </r>
  </si>
  <si>
    <r>
      <rPr>
        <sz val="9"/>
        <color theme="1"/>
        <rFont val="Arial"/>
        <family val="2"/>
      </rPr>
      <t>À plus d'1 an et 5 ans au plus</t>
    </r>
  </si>
  <si>
    <r>
      <rPr>
        <sz val="9"/>
        <color theme="1"/>
        <rFont val="Arial"/>
        <family val="2"/>
      </rPr>
      <t>À plus de 5 ans</t>
    </r>
  </si>
  <si>
    <r>
      <rPr>
        <sz val="9"/>
        <color theme="1"/>
        <rFont val="Arial"/>
        <family val="2"/>
      </rPr>
      <t>Emprunts obligatoires convertibles (1)</t>
    </r>
  </si>
  <si>
    <r>
      <rPr>
        <sz val="9"/>
        <color theme="1"/>
        <rFont val="Arial"/>
        <family val="2"/>
      </rPr>
      <t>7Y</t>
    </r>
  </si>
  <si>
    <r>
      <rPr>
        <sz val="9"/>
        <color theme="1"/>
        <rFont val="Arial"/>
        <family val="2"/>
      </rPr>
      <t>Autres emprunts obligatoires (1)</t>
    </r>
  </si>
  <si>
    <r>
      <rPr>
        <sz val="9"/>
        <color theme="1"/>
        <rFont val="Arial"/>
        <family val="2"/>
      </rPr>
      <t>7Z</t>
    </r>
  </si>
  <si>
    <r>
      <rPr>
        <sz val="9"/>
        <color theme="1"/>
        <rFont val="Arial"/>
        <family val="2"/>
      </rPr>
      <t>Emprunts   et   dettes   auprès   des établissements de crédit (1)</t>
    </r>
  </si>
  <si>
    <r>
      <rPr>
        <sz val="9"/>
        <color theme="1"/>
        <rFont val="Arial"/>
        <family val="2"/>
      </rPr>
      <t>à 1 an maximum à l'origine</t>
    </r>
  </si>
  <si>
    <r>
      <rPr>
        <sz val="9"/>
        <color theme="1"/>
        <rFont val="Arial"/>
        <family val="2"/>
      </rPr>
      <t>VG</t>
    </r>
  </si>
  <si>
    <r>
      <rPr>
        <sz val="9"/>
        <color theme="1"/>
        <rFont val="Arial"/>
        <family val="2"/>
      </rPr>
      <t>à plus d'1 an à l'origine</t>
    </r>
  </si>
  <si>
    <r>
      <rPr>
        <sz val="9"/>
        <color theme="1"/>
        <rFont val="Arial"/>
        <family val="2"/>
      </rPr>
      <t>VH</t>
    </r>
  </si>
  <si>
    <r>
      <rPr>
        <sz val="9"/>
        <color theme="1"/>
        <rFont val="Arial"/>
        <family val="2"/>
      </rPr>
      <t>Emprunts et dettes financières divers (1) (2)</t>
    </r>
  </si>
  <si>
    <r>
      <rPr>
        <sz val="9"/>
        <color theme="1"/>
        <rFont val="Arial"/>
        <family val="2"/>
      </rPr>
      <t>8A</t>
    </r>
  </si>
  <si>
    <r>
      <rPr>
        <sz val="9"/>
        <color theme="1"/>
        <rFont val="Arial"/>
        <family val="2"/>
      </rPr>
      <t>Fournisseurs et comptes rattachés</t>
    </r>
  </si>
  <si>
    <r>
      <rPr>
        <sz val="9"/>
        <color theme="1"/>
        <rFont val="Arial"/>
        <family val="2"/>
      </rPr>
      <t>8B</t>
    </r>
  </si>
  <si>
    <r>
      <rPr>
        <sz val="9"/>
        <color theme="1"/>
        <rFont val="Arial"/>
        <family val="2"/>
      </rPr>
      <t>Personnel et comptes rattachés</t>
    </r>
  </si>
  <si>
    <r>
      <rPr>
        <sz val="9"/>
        <color theme="1"/>
        <rFont val="Arial"/>
        <family val="2"/>
      </rPr>
      <t>8C</t>
    </r>
  </si>
  <si>
    <r>
      <rPr>
        <sz val="9"/>
        <color theme="1"/>
        <rFont val="Arial"/>
        <family val="2"/>
      </rPr>
      <t>Sécurité sociale et autres organismes sociaux</t>
    </r>
  </si>
  <si>
    <r>
      <rPr>
        <sz val="9"/>
        <color theme="1"/>
        <rFont val="Arial"/>
        <family val="2"/>
      </rPr>
      <t>8D</t>
    </r>
  </si>
  <si>
    <r>
      <rPr>
        <sz val="9"/>
        <color theme="1"/>
        <rFont val="Arial"/>
        <family val="2"/>
      </rPr>
      <t>État et autres collectivités publiques</t>
    </r>
  </si>
  <si>
    <r>
      <rPr>
        <sz val="9"/>
        <color theme="1"/>
        <rFont val="Arial"/>
        <family val="2"/>
      </rPr>
      <t>Impôts sur les bénéfices</t>
    </r>
  </si>
  <si>
    <r>
      <rPr>
        <sz val="9"/>
        <color theme="1"/>
        <rFont val="Arial"/>
        <family val="2"/>
      </rPr>
      <t>8E</t>
    </r>
  </si>
  <si>
    <r>
      <rPr>
        <sz val="9"/>
        <color theme="1"/>
        <rFont val="Arial"/>
        <family val="2"/>
      </rPr>
      <t>Taxe sur la valeur ajoutée</t>
    </r>
  </si>
  <si>
    <r>
      <rPr>
        <sz val="9"/>
        <color theme="1"/>
        <rFont val="Arial"/>
        <family val="2"/>
      </rPr>
      <t>VW</t>
    </r>
  </si>
  <si>
    <r>
      <rPr>
        <sz val="9"/>
        <color theme="1"/>
        <rFont val="Arial"/>
        <family val="2"/>
      </rPr>
      <t>Obligations cautionnées</t>
    </r>
  </si>
  <si>
    <r>
      <rPr>
        <sz val="9"/>
        <color theme="1"/>
        <rFont val="Arial"/>
        <family val="2"/>
      </rPr>
      <t>VX</t>
    </r>
  </si>
  <si>
    <r>
      <rPr>
        <sz val="9"/>
        <color theme="1"/>
        <rFont val="Arial"/>
        <family val="2"/>
      </rPr>
      <t>Autres impôts, taxes et assimilées</t>
    </r>
  </si>
  <si>
    <r>
      <rPr>
        <sz val="9"/>
        <color theme="1"/>
        <rFont val="Arial"/>
        <family val="2"/>
      </rPr>
      <t>VQ</t>
    </r>
  </si>
  <si>
    <r>
      <rPr>
        <sz val="9"/>
        <color theme="1"/>
        <rFont val="Arial"/>
        <family val="2"/>
      </rPr>
      <t>Dettes sur immobilisations et comptes rattachés</t>
    </r>
  </si>
  <si>
    <r>
      <rPr>
        <sz val="9"/>
        <color theme="1"/>
        <rFont val="Arial"/>
        <family val="2"/>
      </rPr>
      <t>8J</t>
    </r>
  </si>
  <si>
    <r>
      <rPr>
        <sz val="9"/>
        <color theme="1"/>
        <rFont val="Arial"/>
        <family val="2"/>
      </rPr>
      <t>Groupe et associés (2)</t>
    </r>
  </si>
  <si>
    <r>
      <rPr>
        <sz val="9"/>
        <color theme="1"/>
        <rFont val="Arial"/>
        <family val="2"/>
      </rPr>
      <t>VI</t>
    </r>
  </si>
  <si>
    <r>
      <rPr>
        <sz val="9"/>
        <color theme="1"/>
        <rFont val="Arial"/>
        <family val="2"/>
      </rPr>
      <t>Autres dettes (dont dettes relatives à des opérations de pension de titres)</t>
    </r>
  </si>
  <si>
    <r>
      <rPr>
        <sz val="9"/>
        <color theme="1"/>
        <rFont val="Arial"/>
        <family val="2"/>
      </rPr>
      <t>8K</t>
    </r>
  </si>
  <si>
    <r>
      <rPr>
        <sz val="9"/>
        <color theme="1"/>
        <rFont val="Arial"/>
        <family val="2"/>
      </rPr>
      <t>Dette représentative de titres empruntés ou remis en garantie *</t>
    </r>
  </si>
  <si>
    <r>
      <rPr>
        <sz val="9"/>
        <color theme="1"/>
        <rFont val="Arial"/>
        <family val="2"/>
      </rPr>
      <t>Z2</t>
    </r>
  </si>
  <si>
    <r>
      <rPr>
        <sz val="9"/>
        <color theme="1"/>
        <rFont val="Arial"/>
        <family val="2"/>
      </rPr>
      <t>Produits constatés d'avance</t>
    </r>
  </si>
  <si>
    <r>
      <rPr>
        <sz val="9"/>
        <color theme="1"/>
        <rFont val="Arial"/>
        <family val="2"/>
      </rPr>
      <t>8L</t>
    </r>
  </si>
  <si>
    <r>
      <rPr>
        <b/>
        <sz val="9"/>
        <color theme="1"/>
        <rFont val="Arial"/>
        <family val="2"/>
      </rPr>
      <t>TOTAUX</t>
    </r>
  </si>
  <si>
    <r>
      <rPr>
        <sz val="9"/>
        <color theme="1"/>
        <rFont val="Arial"/>
        <family val="2"/>
      </rPr>
      <t>VY</t>
    </r>
  </si>
  <si>
    <r>
      <rPr>
        <sz val="9"/>
        <color theme="1"/>
        <rFont val="Arial"/>
        <family val="2"/>
      </rPr>
      <t>VZ</t>
    </r>
  </si>
  <si>
    <r>
      <rPr>
        <sz val="6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</si>
  <si>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Emprunts souscrits en cours d'exercice</t>
    </r>
  </si>
  <si>
    <r>
      <rPr>
        <sz val="9"/>
        <color theme="1"/>
        <rFont val="Arial"/>
        <family val="2"/>
      </rPr>
      <t>VJ</t>
    </r>
  </si>
  <si>
    <r>
      <rPr>
        <sz val="9"/>
        <color theme="1"/>
        <rFont val="Arial"/>
        <family val="2"/>
      </rPr>
      <t>Montant    des    divers    emprunts    et    dettes contractés   auprès   des   associés,   personnes physiques</t>
    </r>
  </si>
  <si>
    <r>
      <rPr>
        <sz val="9"/>
        <color theme="1"/>
        <rFont val="Arial"/>
        <family val="2"/>
      </rPr>
      <t>VL</t>
    </r>
  </si>
  <si>
    <r>
      <rPr>
        <sz val="9"/>
        <color theme="1"/>
        <rFont val="Arial"/>
        <family val="2"/>
      </rPr>
      <t>Emprunts remboursés en cours d'exercice</t>
    </r>
  </si>
  <si>
    <r>
      <rPr>
        <sz val="9"/>
        <color theme="1"/>
        <rFont val="Arial"/>
        <family val="2"/>
      </rPr>
      <t>VK</t>
    </r>
  </si>
  <si>
    <r>
      <rPr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2032-NOT-SD</t>
    </r>
  </si>
  <si>
    <t>TABLEAU D'AFFECTATION DU RÉSULTAT ET
 RENSEIGNEMENTS DIVERS</t>
  </si>
  <si>
    <t>DGFiP N° 2058-C-SD 2021</t>
  </si>
  <si>
    <r>
      <rPr>
        <sz val="9"/>
        <color theme="1"/>
        <rFont val="Arial"/>
        <family val="2"/>
      </rPr>
      <t>ORIGINES</t>
    </r>
  </si>
  <si>
    <r>
      <rPr>
        <sz val="9"/>
        <color theme="1"/>
        <rFont val="Arial"/>
        <family val="2"/>
      </rPr>
      <t>Report à nouveau figurant au bilan de l'exercice antérieur à celui pour lequel la déclaration est établie</t>
    </r>
  </si>
  <si>
    <r>
      <rPr>
        <sz val="9"/>
        <color theme="1"/>
        <rFont val="Arial"/>
        <family val="2"/>
      </rPr>
      <t>ØC</t>
    </r>
  </si>
  <si>
    <r>
      <rPr>
        <sz val="9"/>
        <color theme="1"/>
        <rFont val="Arial"/>
        <family val="2"/>
      </rPr>
      <t>AFFECTATIONS</t>
    </r>
  </si>
  <si>
    <r>
      <rPr>
        <sz val="9"/>
        <color theme="1"/>
        <rFont val="Arial"/>
        <family val="2"/>
      </rPr>
      <t>Affectations aux réserves</t>
    </r>
  </si>
  <si>
    <r>
      <rPr>
        <sz val="9"/>
        <color theme="1"/>
        <rFont val="Arial"/>
        <family val="2"/>
      </rPr>
      <t>- Réserves légales</t>
    </r>
  </si>
  <si>
    <r>
      <rPr>
        <sz val="9"/>
        <color theme="1"/>
        <rFont val="Arial"/>
        <family val="2"/>
      </rPr>
      <t>ZB</t>
    </r>
  </si>
  <si>
    <r>
      <rPr>
        <sz val="9"/>
        <color theme="1"/>
        <rFont val="Arial"/>
        <family val="2"/>
      </rPr>
      <t>- Autres réserves</t>
    </r>
  </si>
  <si>
    <r>
      <rPr>
        <sz val="9"/>
        <color theme="1"/>
        <rFont val="Arial"/>
        <family val="2"/>
      </rPr>
      <t>ZD</t>
    </r>
  </si>
  <si>
    <r>
      <rPr>
        <sz val="9"/>
        <color theme="1"/>
        <rFont val="Arial"/>
        <family val="2"/>
      </rPr>
      <t>Résultat   de   l'exercice   précédant   celui   pour   lequel   la déclaration est établie</t>
    </r>
  </si>
  <si>
    <r>
      <rPr>
        <sz val="9"/>
        <color theme="1"/>
        <rFont val="Arial"/>
        <family val="2"/>
      </rPr>
      <t>ØD</t>
    </r>
  </si>
  <si>
    <r>
      <rPr>
        <sz val="9"/>
        <color theme="1"/>
        <rFont val="Arial"/>
        <family val="2"/>
      </rPr>
      <t>Dividendes</t>
    </r>
  </si>
  <si>
    <r>
      <rPr>
        <sz val="9"/>
        <color theme="1"/>
        <rFont val="Arial"/>
        <family val="2"/>
      </rPr>
      <t>ZE</t>
    </r>
  </si>
  <si>
    <r>
      <rPr>
        <sz val="9"/>
        <color theme="1"/>
        <rFont val="Arial"/>
        <family val="2"/>
      </rPr>
      <t>Prélèvements sur les réserves</t>
    </r>
  </si>
  <si>
    <r>
      <rPr>
        <sz val="9"/>
        <color theme="1"/>
        <rFont val="Arial"/>
        <family val="2"/>
      </rPr>
      <t>ØE</t>
    </r>
  </si>
  <si>
    <r>
      <rPr>
        <sz val="9"/>
        <color theme="1"/>
        <rFont val="Arial"/>
        <family val="2"/>
      </rPr>
      <t>Autres répartitions</t>
    </r>
  </si>
  <si>
    <r>
      <rPr>
        <sz val="9"/>
        <color theme="1"/>
        <rFont val="Arial"/>
        <family val="2"/>
      </rPr>
      <t>ZF</t>
    </r>
  </si>
  <si>
    <r>
      <rPr>
        <sz val="9"/>
        <color theme="1"/>
        <rFont val="Arial"/>
        <family val="2"/>
      </rPr>
      <t>Report à nouveau</t>
    </r>
  </si>
  <si>
    <r>
      <rPr>
        <sz val="9"/>
        <color theme="1"/>
        <rFont val="Arial"/>
        <family val="2"/>
      </rPr>
      <t>ZG</t>
    </r>
  </si>
  <si>
    <r>
      <rPr>
        <b/>
        <sz val="9"/>
        <color theme="1"/>
        <rFont val="Arial"/>
        <family val="2"/>
      </rPr>
      <t>TOTAL I</t>
    </r>
  </si>
  <si>
    <r>
      <rPr>
        <sz val="9"/>
        <color theme="1"/>
        <rFont val="Arial"/>
        <family val="2"/>
      </rPr>
      <t>ØF</t>
    </r>
  </si>
  <si>
    <r>
      <rPr>
        <sz val="9"/>
        <color rgb="FF000000"/>
        <rFont val="Arial"/>
        <family val="2"/>
      </rPr>
      <t xml:space="preserve">(N.B : le total I doit être égal au total II)                                 </t>
    </r>
    <r>
      <rPr>
        <b/>
        <sz val="9"/>
        <color rgb="FF000000"/>
        <rFont val="Arial"/>
        <family val="2"/>
      </rPr>
      <t>TOTAL II</t>
    </r>
  </si>
  <si>
    <r>
      <rPr>
        <sz val="9"/>
        <color theme="1"/>
        <rFont val="Arial"/>
        <family val="2"/>
      </rPr>
      <t>ZH</t>
    </r>
  </si>
  <si>
    <r>
      <rPr>
        <b/>
        <sz val="9"/>
        <color theme="1"/>
        <rFont val="Arial"/>
        <family val="2"/>
      </rPr>
      <t>RENSEIGNEMENTS DIVERS</t>
    </r>
  </si>
  <si>
    <t>Exercice N :</t>
  </si>
  <si>
    <t>Exercice N-1 :</t>
  </si>
  <si>
    <r>
      <rPr>
        <sz val="8"/>
        <color theme="1"/>
        <rFont val="Arial"/>
        <family val="2"/>
      </rPr>
      <t>ENGAGEMENTS</t>
    </r>
  </si>
  <si>
    <r>
      <rPr>
        <sz val="9"/>
        <color theme="1"/>
        <rFont val="Arial"/>
        <family val="2"/>
      </rPr>
      <t>- Engagements de crédit-bail mobilier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</si>
  <si>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</si>
  <si>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Précisez  le   prix  de  revient des biens pris en crédit-bail</t>
    </r>
  </si>
  <si>
    <r>
      <rPr>
        <sz val="9"/>
        <color theme="1"/>
        <rFont val="Arial"/>
        <family val="2"/>
      </rPr>
      <t>J7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</si>
  <si>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</si>
  <si>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YQ</t>
    </r>
  </si>
  <si>
    <r>
      <rPr>
        <sz val="9"/>
        <color theme="1"/>
        <rFont val="Arial"/>
        <family val="2"/>
      </rPr>
      <t>- Engagements de crédit-bail immobilier</t>
    </r>
  </si>
  <si>
    <r>
      <rPr>
        <sz val="9"/>
        <color theme="1"/>
        <rFont val="Arial"/>
        <family val="2"/>
      </rPr>
      <t>YR</t>
    </r>
  </si>
  <si>
    <r>
      <rPr>
        <sz val="9"/>
        <color theme="1"/>
        <rFont val="Arial"/>
        <family val="2"/>
      </rPr>
      <t>- Effets portés à l 'escompte et non échus</t>
    </r>
  </si>
  <si>
    <r>
      <rPr>
        <sz val="9"/>
        <color theme="1"/>
        <rFont val="Arial"/>
        <family val="2"/>
      </rPr>
      <t>YS</t>
    </r>
  </si>
  <si>
    <r>
      <rPr>
        <sz val="9"/>
        <color theme="1"/>
        <rFont val="Arial"/>
        <family val="2"/>
      </rPr>
      <t>DÉTAIL DES POSTES</t>
    </r>
  </si>
  <si>
    <r>
      <rPr>
        <sz val="7"/>
        <color theme="1"/>
        <rFont val="Arial"/>
        <family val="2"/>
      </rPr>
      <t>AUTRES ACHATS ET CHARGES EXTERNES</t>
    </r>
  </si>
  <si>
    <r>
      <rPr>
        <sz val="9"/>
        <color theme="1"/>
        <rFont val="Arial"/>
        <family val="2"/>
      </rPr>
      <t>- Sous-traitance</t>
    </r>
  </si>
  <si>
    <r>
      <rPr>
        <sz val="9"/>
        <color theme="1"/>
        <rFont val="Arial"/>
        <family val="2"/>
      </rPr>
      <t>YT</t>
    </r>
  </si>
  <si>
    <r>
      <rPr>
        <sz val="9"/>
        <color theme="1"/>
        <rFont val="Arial"/>
        <family val="2"/>
      </rPr>
      <t>- Locations, charges locatives et de copropriété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</si>
  <si>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</si>
  <si>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montant des loyers des biens  pris  en  location  pour une durée &gt; 6 mois</t>
    </r>
  </si>
  <si>
    <r>
      <rPr>
        <sz val="9"/>
        <color theme="1"/>
        <rFont val="Arial"/>
        <family val="2"/>
      </rPr>
      <t>J8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</si>
  <si>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</si>
  <si>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XQ</t>
    </r>
  </si>
  <si>
    <r>
      <rPr>
        <sz val="9"/>
        <color theme="1"/>
        <rFont val="Arial"/>
        <family val="2"/>
      </rPr>
      <t>- Personnel extérieur à l'entreprise</t>
    </r>
  </si>
  <si>
    <r>
      <rPr>
        <sz val="9"/>
        <color theme="1"/>
        <rFont val="Arial"/>
        <family val="2"/>
      </rPr>
      <t>YU</t>
    </r>
  </si>
  <si>
    <r>
      <rPr>
        <sz val="9"/>
        <color theme="1"/>
        <rFont val="Arial"/>
        <family val="2"/>
      </rPr>
      <t>- Rémunérations d'intermédiaires et honoraires (hors rétrocessions)</t>
    </r>
  </si>
  <si>
    <r>
      <rPr>
        <sz val="9"/>
        <color theme="1"/>
        <rFont val="Arial"/>
        <family val="2"/>
      </rPr>
      <t>SS</t>
    </r>
  </si>
  <si>
    <r>
      <rPr>
        <sz val="9"/>
        <color theme="1"/>
        <rFont val="Arial"/>
        <family val="2"/>
      </rPr>
      <t>- Rétrocessions d'honoraires, commissions et courtage</t>
    </r>
  </si>
  <si>
    <r>
      <rPr>
        <sz val="9"/>
        <color theme="1"/>
        <rFont val="Arial"/>
        <family val="2"/>
      </rPr>
      <t>YV</t>
    </r>
  </si>
  <si>
    <r>
      <rPr>
        <sz val="9"/>
        <color theme="1"/>
        <rFont val="Arial"/>
        <family val="2"/>
      </rPr>
      <t>- Autres comptes</t>
    </r>
  </si>
  <si>
    <r>
      <rPr>
        <b/>
        <sz val="9"/>
        <color theme="1"/>
        <rFont val="Arial"/>
        <family val="2"/>
      </rPr>
      <t>(</t>
    </r>
  </si>
  <si>
    <r>
      <rPr>
        <sz val="9"/>
        <color rgb="FF000000"/>
        <rFont val="Arial"/>
        <family val="2"/>
      </rPr>
      <t xml:space="preserve">dont cotisations versées aux
</t>
    </r>
    <r>
      <rPr>
        <sz val="9"/>
        <color rgb="FF000000"/>
        <rFont val="Arial"/>
        <family val="2"/>
      </rPr>
      <t>organisations   syndicales   et professionnelles</t>
    </r>
  </si>
  <si>
    <r>
      <rPr>
        <sz val="9"/>
        <color theme="1"/>
        <rFont val="Arial"/>
        <family val="2"/>
      </rPr>
      <t>ES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</si>
  <si>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</si>
  <si>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ST</t>
    </r>
  </si>
  <si>
    <r>
      <rPr>
        <sz val="9"/>
        <color theme="1"/>
        <rFont val="Arial"/>
        <family val="2"/>
      </rPr>
      <t>Total du poste correspondant à la ligne FW du tableau n° 2052-SD</t>
    </r>
  </si>
  <si>
    <r>
      <rPr>
        <sz val="9"/>
        <color theme="1"/>
        <rFont val="Arial"/>
        <family val="2"/>
      </rPr>
      <t>ZJ</t>
    </r>
  </si>
  <si>
    <r>
      <rPr>
        <sz val="7"/>
        <color theme="1"/>
        <rFont val="Arial"/>
        <family val="2"/>
      </rPr>
      <t>IMPÔTS ET TAXES</t>
    </r>
  </si>
  <si>
    <r>
      <rPr>
        <sz val="9"/>
        <color theme="1"/>
        <rFont val="Arial"/>
        <family val="2"/>
      </rPr>
      <t>- Taxe professionnelle*, CFE et CVAE</t>
    </r>
  </si>
  <si>
    <r>
      <rPr>
        <sz val="9"/>
        <color theme="1"/>
        <rFont val="Arial"/>
        <family val="2"/>
      </rPr>
      <t>YW</t>
    </r>
  </si>
  <si>
    <r>
      <rPr>
        <sz val="9"/>
        <color theme="1"/>
        <rFont val="Arial"/>
        <family val="2"/>
      </rPr>
      <t>- Autres impôts, taxes et versements assimilés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</si>
  <si>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</si>
  <si>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 taxe  intérieure  sur  les produits pétroliers</t>
    </r>
  </si>
  <si>
    <r>
      <rPr>
        <sz val="9"/>
        <color theme="1"/>
        <rFont val="Arial"/>
        <family val="2"/>
      </rPr>
      <t>ZS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</si>
  <si>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</si>
  <si>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9Z</t>
    </r>
  </si>
  <si>
    <r>
      <rPr>
        <sz val="9"/>
        <color theme="1"/>
        <rFont val="Arial"/>
        <family val="2"/>
      </rPr>
      <t>Total du poste correspondant à la ligne FW du tableau n° 2052-SD</t>
    </r>
  </si>
  <si>
    <r>
      <rPr>
        <sz val="9"/>
        <color theme="1"/>
        <rFont val="Arial"/>
        <family val="2"/>
      </rPr>
      <t>YX</t>
    </r>
  </si>
  <si>
    <r>
      <rPr>
        <sz val="9"/>
        <color theme="1"/>
        <rFont val="Arial"/>
        <family val="2"/>
      </rPr>
      <t>TVA</t>
    </r>
  </si>
  <si>
    <r>
      <rPr>
        <sz val="9"/>
        <color theme="1"/>
        <rFont val="Arial"/>
        <family val="2"/>
      </rPr>
      <t>- Montant de la TVA collectée</t>
    </r>
  </si>
  <si>
    <r>
      <rPr>
        <sz val="9"/>
        <color theme="1"/>
        <rFont val="Arial"/>
        <family val="2"/>
      </rPr>
      <t>YY</t>
    </r>
  </si>
  <si>
    <r>
      <rPr>
        <sz val="9"/>
        <color theme="1"/>
        <rFont val="Arial"/>
        <family val="2"/>
      </rPr>
      <t>-  Montant  de  la  TVA  déductible  comptabilisée  au  cours  de  l'exercice  au  titre  des  biens  et  services  ne  constituant  pas  des immobilisations</t>
    </r>
  </si>
  <si>
    <r>
      <rPr>
        <sz val="9"/>
        <color theme="1"/>
        <rFont val="Arial"/>
        <family val="2"/>
      </rPr>
      <t>YZ</t>
    </r>
  </si>
  <si>
    <r>
      <rPr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</si>
  <si>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- Montant brut des salaires (cf. la dernière déclaration sociale nominative DSN au titre 2019) *</t>
    </r>
  </si>
  <si>
    <r>
      <rPr>
        <sz val="9"/>
        <color theme="1"/>
        <rFont val="Arial"/>
        <family val="2"/>
      </rPr>
      <t>ØB</t>
    </r>
  </si>
  <si>
    <r>
      <rPr>
        <sz val="9"/>
        <color theme="1"/>
        <rFont val="Arial"/>
        <family val="2"/>
      </rPr>
      <t>- Montant de la plus-value constatée en franchise d'impôt lors de la première option pour le régime simplifié d'imposition *</t>
    </r>
  </si>
  <si>
    <r>
      <rPr>
        <sz val="9"/>
        <color theme="1"/>
        <rFont val="Arial"/>
        <family val="2"/>
      </rPr>
      <t>ØS</t>
    </r>
  </si>
  <si>
    <r>
      <rPr>
        <sz val="9"/>
        <color theme="1"/>
        <rFont val="Arial"/>
        <family val="2"/>
      </rPr>
      <t>- Taux d'intérêt le plus élevé servi aux associés à raison des sommes mises à la disposition de la société *</t>
    </r>
  </si>
  <si>
    <r>
      <rPr>
        <sz val="9"/>
        <color theme="1"/>
        <rFont val="Arial"/>
        <family val="2"/>
      </rPr>
      <t>ZK</t>
    </r>
  </si>
  <si>
    <r>
      <rPr>
        <sz val="9"/>
        <color theme="1"/>
        <rFont val="Arial"/>
        <family val="2"/>
      </rPr>
      <t>%</t>
    </r>
  </si>
  <si>
    <r>
      <rPr>
        <sz val="9"/>
        <color theme="1"/>
        <rFont val="Arial"/>
        <family val="2"/>
      </rPr>
      <t>- Numéro de centre agréé *</t>
    </r>
  </si>
  <si>
    <r>
      <rPr>
        <sz val="9"/>
        <color theme="1"/>
        <rFont val="Arial"/>
        <family val="2"/>
      </rPr>
      <t>XP</t>
    </r>
  </si>
  <si>
    <r>
      <rPr>
        <sz val="9"/>
        <color theme="1"/>
        <rFont val="Arial"/>
        <family val="2"/>
      </rPr>
      <t>- Filiale et participations (Liste au tableau 2059-G-SD prévue à l'art. 38 II de l'annexe III au CGI) - Si oui, indiquer 1, sinon 0</t>
    </r>
  </si>
  <si>
    <r>
      <rPr>
        <sz val="9"/>
        <color theme="1"/>
        <rFont val="Arial"/>
        <family val="2"/>
      </rPr>
      <t>ZR</t>
    </r>
  </si>
  <si>
    <r>
      <rPr>
        <sz val="9"/>
        <color rgb="FF000000"/>
        <rFont val="Arial"/>
        <family val="2"/>
      </rPr>
      <t xml:space="preserve">- Aides perçues ayant donné droit à la réduction d'impôt prévue au 4 de l'article 238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du CGI pour l'entreprise donatrice</t>
    </r>
  </si>
  <si>
    <r>
      <rPr>
        <sz val="9"/>
        <color theme="1"/>
        <rFont val="Arial"/>
        <family val="2"/>
      </rPr>
      <t>RG</t>
    </r>
  </si>
  <si>
    <r>
      <rPr>
        <sz val="9"/>
        <color rgb="FF000000"/>
        <rFont val="Arial"/>
        <family val="2"/>
      </rPr>
      <t xml:space="preserve">-  Montant  de  l'investissement  reçu  qui  a  donné  lieu  à  amortissement  exceptionnel  chez l'entreprise  investisseur dans  le  cadre  de l'article 217 </t>
    </r>
    <r>
      <rPr>
        <i/>
        <sz val="9"/>
        <color rgb="FF000000"/>
        <rFont val="Arial"/>
        <family val="2"/>
      </rPr>
      <t xml:space="preserve">octies </t>
    </r>
    <r>
      <rPr>
        <sz val="9"/>
        <color rgb="FF000000"/>
        <rFont val="Arial"/>
        <family val="2"/>
      </rPr>
      <t>du CGI</t>
    </r>
  </si>
  <si>
    <r>
      <rPr>
        <sz val="9"/>
        <color theme="1"/>
        <rFont val="Arial"/>
        <family val="2"/>
      </rPr>
      <t>RH</t>
    </r>
  </si>
  <si>
    <r>
      <rPr>
        <sz val="9"/>
        <color theme="1"/>
        <rFont val="Arial"/>
        <family val="2"/>
      </rPr>
      <t>RÉGIME DE GROUPE*</t>
    </r>
  </si>
  <si>
    <r>
      <rPr>
        <b/>
        <sz val="9"/>
        <color rgb="FF000000"/>
        <rFont val="Arial"/>
        <family val="2"/>
      </rPr>
      <t xml:space="preserve">Société </t>
    </r>
    <r>
      <rPr>
        <sz val="9"/>
        <color rgb="FF000000"/>
        <rFont val="Arial"/>
        <family val="2"/>
      </rPr>
      <t>: résultat comme si elle n'avait jamais été membre du groupe</t>
    </r>
  </si>
  <si>
    <r>
      <rPr>
        <sz val="9"/>
        <color theme="1"/>
        <rFont val="Arial"/>
        <family val="2"/>
      </rPr>
      <t>JA</t>
    </r>
  </si>
  <si>
    <r>
      <rPr>
        <sz val="9"/>
        <color theme="1"/>
        <rFont val="Arial"/>
        <family val="2"/>
      </rPr>
      <t>Plus-values à 15 %</t>
    </r>
  </si>
  <si>
    <r>
      <rPr>
        <sz val="9"/>
        <color theme="1"/>
        <rFont val="Arial"/>
        <family val="2"/>
      </rPr>
      <t>JK</t>
    </r>
  </si>
  <si>
    <r>
      <rPr>
        <sz val="9"/>
        <color theme="1"/>
        <rFont val="Arial"/>
        <family val="2"/>
      </rPr>
      <t>Plus-values à 0 %</t>
    </r>
  </si>
  <si>
    <r>
      <rPr>
        <sz val="9"/>
        <color theme="1"/>
        <rFont val="Arial"/>
        <family val="2"/>
      </rPr>
      <t>JL</t>
    </r>
  </si>
  <si>
    <r>
      <rPr>
        <sz val="9"/>
        <color theme="1"/>
        <rFont val="Arial"/>
        <family val="2"/>
      </rPr>
      <t>Plus-values à 19 %</t>
    </r>
  </si>
  <si>
    <r>
      <rPr>
        <sz val="9"/>
        <color theme="1"/>
        <rFont val="Arial"/>
        <family val="2"/>
      </rPr>
      <t>JM</t>
    </r>
  </si>
  <si>
    <r>
      <rPr>
        <sz val="9"/>
        <color theme="1"/>
        <rFont val="Arial"/>
        <family val="2"/>
      </rPr>
      <t>Imputations</t>
    </r>
  </si>
  <si>
    <r>
      <rPr>
        <sz val="9"/>
        <color theme="1"/>
        <rFont val="Arial"/>
        <family val="2"/>
      </rPr>
      <t>JC</t>
    </r>
  </si>
  <si>
    <r>
      <rPr>
        <b/>
        <sz val="9"/>
        <color rgb="FF000000"/>
        <rFont val="Arial"/>
        <family val="2"/>
      </rPr>
      <t xml:space="preserve">Groupe </t>
    </r>
    <r>
      <rPr>
        <sz val="9"/>
        <color rgb="FF000000"/>
        <rFont val="Arial"/>
        <family val="2"/>
      </rPr>
      <t>: résultat d'ensemble</t>
    </r>
  </si>
  <si>
    <r>
      <rPr>
        <sz val="9"/>
        <color theme="1"/>
        <rFont val="Arial"/>
        <family val="2"/>
      </rPr>
      <t>JD</t>
    </r>
  </si>
  <si>
    <r>
      <rPr>
        <sz val="9"/>
        <color theme="1"/>
        <rFont val="Arial"/>
        <family val="2"/>
      </rPr>
      <t>Plus-values à 15 %</t>
    </r>
  </si>
  <si>
    <r>
      <rPr>
        <sz val="9"/>
        <color theme="1"/>
        <rFont val="Arial"/>
        <family val="2"/>
      </rPr>
      <t>JN</t>
    </r>
  </si>
  <si>
    <r>
      <rPr>
        <sz val="9"/>
        <color theme="1"/>
        <rFont val="Arial"/>
        <family val="2"/>
      </rPr>
      <t>Plus-values à 0 %</t>
    </r>
  </si>
  <si>
    <r>
      <rPr>
        <sz val="9"/>
        <color theme="1"/>
        <rFont val="Arial"/>
        <family val="2"/>
      </rPr>
      <t>JO</t>
    </r>
  </si>
  <si>
    <r>
      <rPr>
        <sz val="9"/>
        <color theme="1"/>
        <rFont val="Arial"/>
        <family val="2"/>
      </rPr>
      <t>Plus-values à 19 %</t>
    </r>
  </si>
  <si>
    <r>
      <rPr>
        <sz val="9"/>
        <color theme="1"/>
        <rFont val="Arial"/>
        <family val="2"/>
      </rPr>
      <t>JP</t>
    </r>
  </si>
  <si>
    <r>
      <rPr>
        <sz val="9"/>
        <color theme="1"/>
        <rFont val="Arial"/>
        <family val="2"/>
      </rPr>
      <t>Imputations</t>
    </r>
  </si>
  <si>
    <r>
      <rPr>
        <sz val="9"/>
        <color theme="1"/>
        <rFont val="Arial"/>
        <family val="2"/>
      </rPr>
      <t>JF</t>
    </r>
  </si>
  <si>
    <r>
      <rPr>
        <sz val="9"/>
        <color theme="1"/>
        <rFont val="Arial"/>
        <family val="2"/>
      </rPr>
      <t>Si vous relevez du régime de groupe : indiquer 1 si société mère ou 2 si société filiale</t>
    </r>
  </si>
  <si>
    <r>
      <rPr>
        <sz val="9"/>
        <color theme="1"/>
        <rFont val="Arial"/>
        <family val="2"/>
      </rPr>
      <t>JH</t>
    </r>
  </si>
  <si>
    <r>
      <rPr>
        <sz val="9"/>
        <color theme="1"/>
        <rFont val="Arial"/>
        <family val="2"/>
      </rPr>
      <t>n° SIRET de la société mère du groupe</t>
    </r>
  </si>
  <si>
    <r>
      <rPr>
        <sz val="9"/>
        <color theme="1"/>
        <rFont val="Arial"/>
        <family val="2"/>
      </rPr>
      <t>JJ</t>
    </r>
  </si>
  <si>
    <t>Effectif moyen du personnel</t>
  </si>
  <si>
    <t>YP</t>
  </si>
  <si>
    <r>
      <rPr>
        <sz val="9"/>
        <color theme="1"/>
        <rFont val="Arial"/>
        <family val="2"/>
      </rPr>
      <t>* Des explications concernant ces rubriques figurent dans la notice n° 2032-NOT-SD</t>
    </r>
  </si>
  <si>
    <t xml:space="preserve">clos le 31/12/2021</t>
  </si>
  <si>
    <t xml:space="preserve">clos le 31/12/2020</t>
  </si>
  <si>
    <t xml:space="preserve">https://www.pappers.fr/entreprise/renault-retail-group-312212301</t>
  </si>
  <si>
    <t xml:space="preserve">RENAULT RETAIL GROUP</t>
  </si>
  <si>
    <t xml:space="preserve">92140 Clamart</t>
  </si>
  <si>
    <t xml:space="preserve">312212301</t>
  </si>
  <si>
    <t xml:space="preserve">12</t>
  </si>
  <si>
    <t xml:space="preserve"/>
  </si>
  <si>
    <t xml:space="preserve">Exercice N
clos le 31/12/2021</t>
  </si>
  <si>
    <t xml:space="preserve">Exercice N-1
clos le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</si>
</sst>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#,##0\ [$€-1]"/>
    <numFmt numFmtId="165" formatCode="0.0%"/>
    <numFmt numFmtId="166" formatCode="0.0"/>
    <numFmt numFmtId="167" formatCode="0_);\(0\)"/>
  </numFmts>
  <fonts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i/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7"/>
      <color rgb="FF000000"/>
      <name val="Arial"/>
      <family val="2"/>
      <scheme val="minor"/>
    </font>
    <font>
      <sz val="6"/>
      <color rgb="FF000000"/>
      <name val="Arial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7"/>
      <color rgb="FF000000"/>
      <name val="Arial"/>
      <family val="2"/>
      <scheme val="minor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color rgb="0563C1"/>
      <name val="Arial"/>
      <family val="2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  <font>
      <sz val="9"/>
      <color rgb="0563C1"/>
      <name val="Arial"/>
      <family val="2"/>
      <scheme val="minor"/>
      <u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1B1B1"/>
        <bgColor rgb="FFB1B1B1"/>
      </patternFill>
    </fill>
    <fill>
      <patternFill patternType="solid">
        <fgColor rgb="FFEFEFEF"/>
        <bgColor rgb="FFEFEFEF"/>
      </patternFill>
    </fill>
    <fill/>
    <fill/>
    <fill/>
    <fill/>
    <fill/>
    <fill/>
    <fill/>
    <fill/>
    <fill/>
    <fill/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7" fontId="4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/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17" fillId="4" borderId="4" xfId="0" applyFont="1" applyFill="1" applyBorder="1" applyAlignment="1">
      <alignment horizontal="righ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167" fontId="15" fillId="0" borderId="4" xfId="0" applyNumberFormat="1" applyFont="1" applyBorder="1" applyAlignment="1">
      <alignment horizontal="left" vertical="center" shrinkToFit="1"/>
    </xf>
    <xf numFmtId="0" fontId="8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6" fillId="0" borderId="3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8" fillId="0" borderId="5" xfId="0" applyFont="1" applyBorder="1" applyAlignment="1">
      <alignment horizontal="center" vertical="center" textRotation="90" wrapText="1"/>
    </xf>
    <xf numFmtId="0" fontId="6" fillId="0" borderId="6" xfId="0" applyFont="1" applyBorder="1"/>
    <xf numFmtId="0" fontId="6" fillId="0" borderId="7" xfId="0" applyFont="1" applyBorder="1"/>
    <xf numFmtId="0" fontId="4" fillId="0" borderId="1" xfId="0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4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right" vertical="center"/>
    </xf>
    <xf numFmtId="0" fontId="24" fillId="0" borderId="5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left" vertical="center" textRotation="90" wrapText="1"/>
    </xf>
    <xf numFmtId="0" fontId="8" fillId="0" borderId="8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right" vertical="center"/>
    </xf>
    <xf numFmtId="0" fontId="27" fillId="4" borderId="15" xfId="0" applyFont="1" applyFill="1" applyBorder="1"/>
    <xf numFmtId="0" fontId="21" fillId="0" borderId="1" xfId="0" applyFont="1" applyBorder="1" applyAlignment="1">
      <alignment horizontal="righ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7" fontId="15" fillId="0" borderId="5" xfId="0" applyNumberFormat="1" applyFont="1" applyBorder="1" applyAlignment="1">
      <alignment horizontal="left" vertical="center" shrinkToFit="1"/>
    </xf>
    <xf numFmtId="0" fontId="21" fillId="0" borderId="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5" borderId="16" xfId="0" applyFont="1" applyAlignment="1" applyFill="1" applyBorder="1">
      <alignment vertical="center"/>
    </xf>
    <xf numFmtId="0" fontId="33" fillId="6" borderId="17" xfId="0" applyFont="1" applyBorder="1" applyAlignment="1" applyFill="1">
      <alignment horizontal="left" vertical="center"/>
    </xf>
    <xf numFmtId="0" fontId="34" fillId="7" borderId="18" xfId="0" applyFont="1" applyBorder="1" applyAlignment="1" applyFill="1">
      <alignment horizontal="left" vertical="center"/>
    </xf>
    <xf numFmtId="0" fontId="35" fillId="8" borderId="19" xfId="0" applyFont="1" applyBorder="1" applyAlignment="1" applyFill="1">
      <alignment horizontal="left" vertical="center"/>
    </xf>
    <xf numFmtId="0" fontId="36" fillId="9" borderId="20" xfId="0" applyFont="1" applyBorder="1" applyAlignment="1" applyFill="1">
      <alignment horizontal="left" vertical="center"/>
    </xf>
    <xf numFmtId="0" fontId="37" fillId="10" borderId="21" xfId="0" applyFont="1" applyBorder="1" applyAlignment="1" applyFill="1">
      <alignment horizontal="left" vertical="center"/>
    </xf>
    <xf numFmtId="0" fontId="38" fillId="11" borderId="22" xfId="0" applyFont="1" applyBorder="1" applyAlignment="1" applyFill="1">
      <alignment horizontal="left" vertical="center"/>
    </xf>
    <xf numFmtId="0" fontId="39" fillId="12" borderId="23" xfId="0" applyFont="1" applyBorder="1" applyAlignment="1" applyFill="1">
      <alignment horizontal="left" vertical="center"/>
    </xf>
    <xf numFmtId="0" fontId="40" fillId="13" borderId="24" xfId="0" applyFont="1" applyBorder="1" applyAlignment="1" applyFill="1">
      <alignment horizontal="left" vertical="center"/>
    </xf>
    <xf numFmtId="0" fontId="41" fillId="14" borderId="25" xfId="0" applyFont="1" applyBorder="1" applyAlignment="1" applyFill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pappers.fr/entreprise/renault-retail-group-312212301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hyperlink" Target="https://www.pappers.fr/entreprise/renault-retail-group-312212301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hyperlink" Target="https://www.pappers.fr/entreprise/renault-retail-group-312212301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hyperlink" Target="https://www.pappers.fr/entreprise/renault-retail-group-312212301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hyperlink" Target="https://www.pappers.fr/entreprise/renault-retail-group-312212301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hyperlink" Target="https://www.pappers.fr/entreprise/renault-retail-group-312212301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hyperlink" Target="https://www.pappers.fr/entreprise/renault-retail-group-312212301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hyperlink" Target="https://www.pappers.fr/entreprise/renault-retail-group-312212301" TargetMode="Externa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hyperlink" Target="https://www.pappers.fr/entreprise/renault-retail-group-312212301" TargetMode="Externa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hyperlink" Target="https://www.pappers.fr/entreprise/renault-retail-group-31221230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sheetViews>
    <sheetView showGridLines="0" tabSelected="1" workbookViewId="0">
      <selection sqref="A1:B2"/>
    </sheetView>
  </sheetViews>
  <sheetFormatPr baseColWidth="10" defaultColWidth="12.6640625" defaultRowHeight="15.75" customHeight="1" x14ac:dyDescent="0.15"/>
  <cols>
    <col min="1" max="1" width="21.33203125" customWidth="1"/>
    <col min="2" max="2" width="15.1640625" customWidth="1"/>
    <col min="3" max="4" width="15" customWidth="1"/>
  </cols>
  <sheetData>
    <row r="1" spans="1:7" ht="13.5" customHeight="1" x14ac:dyDescent="0.15">
      <c r="A1" s="43"/>
      <c r="B1" s="44"/>
      <c r="C1" t="s" s="2">
        <v>0</v>
      </c>
      <c r="D1" t="s" s="2">
        <v>1</v>
      </c>
      <c r="E1" s="3"/>
      <c r="F1" s="3"/>
      <c r="G1" s="3"/>
    </row>
    <row r="2" spans="1:7" ht="13.5" customHeight="1" x14ac:dyDescent="0.15">
      <c r="A2" s="44"/>
      <c r="B2" s="44"/>
      <c r="C2" t="s" s="4">
        <v>1322</v>
      </c>
      <c r="D2" t="s" s="4">
        <v>1323</v>
      </c>
      <c r="E2" s="3"/>
      <c r="F2" s="3"/>
      <c r="G2" s="3"/>
    </row>
    <row r="3" spans="1:7" ht="13.5" customHeight="1" x14ac:dyDescent="0.15">
      <c r="A3" t="s" s="45">
        <v>4</v>
      </c>
      <c r="B3" s="44"/>
      <c r="C3" s="3"/>
      <c r="D3" s="3"/>
      <c r="E3" s="3"/>
      <c r="F3" s="3"/>
      <c r="G3" s="3"/>
    </row>
    <row r="4" spans="1:7" ht="13.5" customHeight="1" x14ac:dyDescent="0.15">
      <c r="A4" t="s" s="46">
        <v>5</v>
      </c>
      <c r="B4" s="44"/>
      <c r="C4" s="6">
        <f>IF(ISBLANK('Compte de résultat'!M9),0,'Compte de résultat'!M9)</f>
      </c>
      <c r="D4" s="6">
        <f>IF(ISBLANK('Compte de résultat'!N9),0,'Compte de résultat'!N9)</f>
      </c>
      <c r="E4" s="3"/>
      <c r="F4" s="3"/>
      <c r="G4" s="3"/>
    </row>
    <row r="5" spans="1:7" ht="13.5" customHeight="1" x14ac:dyDescent="0.15">
      <c r="A5" t="s" s="46">
        <v>6</v>
      </c>
      <c r="B5" s="44"/>
      <c r="C5" s="6">
        <f>'Compte de résultat'!M15-'Compte de résultat'!M12-SUM('Compte de résultat'!M16:M19)</f>
      </c>
      <c r="D5" s="6">
        <f>'Compte de résultat'!N15-'Compte de résultat'!N12-SUM('Compte de résultat'!N16:N19)</f>
      </c>
      <c r="E5" s="3"/>
      <c r="F5" s="3"/>
      <c r="G5" s="3"/>
    </row>
    <row r="6" spans="1:7" ht="13.5" customHeight="1" x14ac:dyDescent="0.15">
      <c r="A6" t="s" s="46">
        <v>7</v>
      </c>
      <c r="B6" s="44"/>
      <c r="C6" s="6">
        <f>'Compte de résultat'!M30-'Compte de résultat'!M13+'Compte de résultat (suite)'!O21+SUM('Compte de résultat'!M24:M27)</f>
      </c>
      <c r="D6" s="6">
        <f>'Compte de résultat'!N30-'Compte de résultat'!N13+'Compte de résultat (suite)'!P21+SUM('Compte de résultat'!N24:N27)</f>
      </c>
      <c r="E6" s="3"/>
      <c r="F6" s="3"/>
      <c r="G6" s="3"/>
    </row>
    <row r="7" spans="1:7" ht="13.5" customHeight="1" x14ac:dyDescent="0.15">
      <c r="A7" t="s" s="46">
        <v>8</v>
      </c>
      <c r="B7" s="44"/>
      <c r="C7" s="6">
        <f>'Compte de résultat'!M30</f>
      </c>
      <c r="D7" s="6">
        <f>'Compte de résultat'!N30</f>
      </c>
      <c r="E7" s="3"/>
      <c r="F7" s="3"/>
      <c r="G7" s="3"/>
    </row>
    <row r="8" spans="1:7" ht="13.5" customHeight="1" x14ac:dyDescent="0.15">
      <c r="A8" t="s" s="3">
        <v>9</v>
      </c>
      <c r="B8" s="3"/>
      <c r="C8" s="6">
        <f>IF(ISBLANK('Compte de résultat (suite)'!O18),IF(ISBLANK(Passif!R13),0,Passif!R13),'Compte de résultat (suite)'!O18)</f>
      </c>
      <c r="D8" s="6">
        <f>IF(ISBLANK('Compte de résultat (suite)'!P18),IF(ISBLANK(Passif!S13),0,Passif!S13),'Compte de résultat (suite)'!P18)</f>
      </c>
      <c r="E8" s="3"/>
      <c r="F8" s="3"/>
      <c r="G8" s="3"/>
    </row>
    <row r="9" spans="1:7" ht="13.5" customHeight="1" x14ac:dyDescent="0.15">
      <c r="A9" t="s" s="46">
        <v>10</v>
      </c>
      <c r="B9" s="44"/>
      <c r="C9" s="7">
        <f>IFERROR((C4-D4)/D4,"n/a")</f>
      </c>
      <c r="D9" t="s" s="7">
        <v>11</v>
      </c>
      <c r="E9" s="3"/>
      <c r="F9" s="3"/>
      <c r="G9" s="3"/>
    </row>
    <row r="10" spans="1:7" ht="13.5" customHeight="1" x14ac:dyDescent="0.15">
      <c r="A10" t="s" s="46">
        <v>12</v>
      </c>
      <c r="B10" s="44"/>
      <c r="C10" s="7">
        <f t="shared" ref="C10:D10" si="0">IFERROR(C5/C4,0)</f>
      </c>
      <c r="D10" s="7">
        <f t="shared" si="0"/>
      </c>
      <c r="E10" s="3"/>
      <c r="F10" s="3"/>
      <c r="G10" s="3"/>
    </row>
    <row r="11" spans="1:7" ht="13.5" customHeight="1" x14ac:dyDescent="0.15">
      <c r="A11" t="s" s="46">
        <v>13</v>
      </c>
      <c r="B11" s="44"/>
      <c r="C11" s="7">
        <f t="shared" ref="C11:D11" si="1">IFERROR(C6/C4,0)</f>
      </c>
      <c r="D11" s="7">
        <f t="shared" si="1"/>
      </c>
      <c r="E11" s="3"/>
      <c r="F11" s="3"/>
      <c r="G11" s="3"/>
    </row>
    <row r="12" spans="1:7" ht="13.5" customHeight="1" x14ac:dyDescent="0.15">
      <c r="A12" t="s" s="46">
        <v>14</v>
      </c>
      <c r="B12" s="44"/>
      <c r="C12" s="7">
        <f t="shared" ref="C12:D12" si="2">IFERROR(C7/C4,0)</f>
      </c>
      <c r="D12" s="7">
        <f t="shared" si="2"/>
      </c>
      <c r="E12" s="3"/>
      <c r="F12" s="3"/>
      <c r="G12" s="3"/>
    </row>
    <row r="13" spans="1:7" ht="13.5" customHeight="1" x14ac:dyDescent="0.15">
      <c r="A13" s="46"/>
      <c r="B13" s="44"/>
      <c r="C13" s="3"/>
      <c r="D13" s="3"/>
      <c r="E13" s="3"/>
      <c r="F13" s="3"/>
      <c r="G13" s="3"/>
    </row>
    <row r="14" spans="1:7" ht="13.5" customHeight="1" x14ac:dyDescent="0.15">
      <c r="A14" t="s" s="45">
        <v>15</v>
      </c>
      <c r="B14" s="44"/>
      <c r="C14" s="3"/>
      <c r="D14" s="3"/>
      <c r="E14" s="3"/>
      <c r="F14" s="3"/>
      <c r="G14" s="3"/>
    </row>
    <row r="15" spans="1:7" ht="13.5" customHeight="1" x14ac:dyDescent="0.15">
      <c r="A15" t="s" s="46">
        <v>16</v>
      </c>
      <c r="B15" s="44"/>
      <c r="C15" s="6">
        <f t="shared" ref="C15:D15" si="3">C16+C17</f>
      </c>
      <c r="D15" s="6">
        <f t="shared" si="3"/>
      </c>
      <c r="E15" s="3"/>
      <c r="F15" s="3"/>
      <c r="G15" s="3"/>
    </row>
    <row r="16" spans="1:7" ht="13.5" customHeight="1" x14ac:dyDescent="0.15">
      <c r="A16" t="s" s="46">
        <v>17</v>
      </c>
      <c r="B16" s="44"/>
      <c r="C16" s="6">
        <f>SUM(Actif!O29:O35)-SUM(Passif!R27:R28)</f>
      </c>
      <c r="D16" s="6">
        <f>SUM(Actif!P29:P35)-SUM(Passif!S27:S28)</f>
      </c>
      <c r="E16" s="3"/>
      <c r="F16" s="3"/>
      <c r="G16" s="3"/>
    </row>
    <row r="17" spans="1:7" ht="13.5" customHeight="1" x14ac:dyDescent="0.15">
      <c r="A17" t="s" s="46">
        <v>18</v>
      </c>
      <c r="B17" s="44"/>
      <c r="C17" s="6">
        <f>Actif!O36+Actif!O37+Actif!O40-SUM(Passif!R29:R32)</f>
      </c>
      <c r="D17" s="6">
        <f>Actif!P36+Actif!P37+Actif!P40-SUM(Passif!S29:S32)</f>
      </c>
      <c r="E17" s="3"/>
      <c r="F17" s="3"/>
      <c r="G17" s="3"/>
    </row>
    <row r="18" spans="1:7" ht="13.5" customHeight="1" x14ac:dyDescent="0.15">
      <c r="A18" t="s" s="46">
        <v>19</v>
      </c>
      <c r="B18" s="44"/>
      <c r="C18" s="8">
        <f t="shared" ref="C18:D18" si="4">IFERROR(C19+C20,"n/a")</f>
      </c>
      <c r="D18" s="8">
        <f t="shared" si="4"/>
      </c>
      <c r="E18" s="3"/>
      <c r="F18" s="3"/>
      <c r="G18" s="3"/>
    </row>
    <row r="19" spans="1:7" ht="13.5" customHeight="1" x14ac:dyDescent="0.15">
      <c r="A19" t="s" s="46">
        <v>20</v>
      </c>
      <c r="B19" s="44"/>
      <c r="C19" s="8">
        <f t="shared" ref="C19:D19" si="5">IFERROR(C16*365/C4,"n/a")</f>
      </c>
      <c r="D19" s="8">
        <f t="shared" si="5"/>
      </c>
      <c r="E19" s="3"/>
      <c r="F19" s="3"/>
      <c r="G19" s="3"/>
    </row>
    <row r="20" spans="1:7" ht="13.5" customHeight="1" x14ac:dyDescent="0.15">
      <c r="A20" t="s" s="46">
        <v>21</v>
      </c>
      <c r="B20" s="44"/>
      <c r="C20" s="8">
        <f t="shared" ref="C20:D20" si="6">IFERROR(C17*365/C4,"n/a")</f>
      </c>
      <c r="D20" s="8">
        <f t="shared" si="6"/>
      </c>
      <c r="E20" s="3"/>
      <c r="F20" s="3"/>
      <c r="G20" s="3"/>
    </row>
    <row r="21" spans="1:7" ht="13.5" customHeight="1" x14ac:dyDescent="0.15">
      <c r="A21" t="s" s="46">
        <v>22</v>
      </c>
      <c r="B21" s="44"/>
      <c r="C21" s="8">
        <f>IFERROR(Actif!O35*365/C4,"n/a")</f>
      </c>
      <c r="D21" s="8">
        <f>IFERROR(Actif!P35*365/D4,"n/a")</f>
      </c>
      <c r="E21" s="3"/>
      <c r="F21" s="3"/>
      <c r="G21" s="3"/>
    </row>
    <row r="22" spans="1:7" ht="13.5" customHeight="1" x14ac:dyDescent="0.15">
      <c r="A22" t="s" s="46">
        <v>23</v>
      </c>
      <c r="B22" s="44"/>
      <c r="C22" s="8">
        <f>IFERROR(Passif!R28*365/('Compte de résultat'!M16+'Compte de résultat'!M18+'Compte de résultat'!M20),"n/a")</f>
      </c>
      <c r="D22" s="8">
        <f>IFERROR(Passif!S28*365/('Compte de résultat'!N16+'Compte de résultat'!N18+'Compte de résultat'!N20),"n/a")</f>
      </c>
      <c r="E22" s="3"/>
      <c r="F22" s="3"/>
      <c r="G22" s="3"/>
    </row>
    <row r="23" spans="1:7" ht="13.5" customHeight="1" x14ac:dyDescent="0.15">
      <c r="A23" t="s" s="46">
        <v>24</v>
      </c>
      <c r="B23" s="44"/>
      <c r="C23" s="8">
        <f>IFERROR(SUM(Actif!O29:O33)*365/C4,"n/a")</f>
      </c>
      <c r="D23" s="8">
        <f>IFERROR(SUM(Actif!P29:P33)*365/D4,"n/a")</f>
      </c>
      <c r="E23" s="3"/>
      <c r="F23" s="3"/>
      <c r="G23" s="3"/>
    </row>
    <row r="24" spans="1:7" ht="13.5" customHeight="1" x14ac:dyDescent="0.15">
      <c r="A24" s="46"/>
      <c r="B24" s="44"/>
      <c r="C24" s="3"/>
      <c r="D24" s="3"/>
      <c r="E24" s="3"/>
      <c r="F24" s="3"/>
      <c r="G24" s="3"/>
    </row>
    <row r="25" spans="1:7" ht="13.5" customHeight="1" x14ac:dyDescent="0.15">
      <c r="A25" t="s" s="45">
        <v>25</v>
      </c>
      <c r="B25" s="44"/>
      <c r="C25" s="3"/>
      <c r="D25" s="3"/>
      <c r="E25" s="3"/>
      <c r="F25" s="3"/>
      <c r="G25" s="3"/>
    </row>
    <row r="26" spans="1:7" ht="13.5" customHeight="1" x14ac:dyDescent="0.15">
      <c r="A26" t="s" s="46">
        <v>26</v>
      </c>
      <c r="B26" s="44"/>
      <c r="C26" s="6">
        <f>C8+SUM('Compte de résultat'!M24:M27)-('Compte de résultat'!M36-'Compte de résultat'!M40)-('Compte de résultat (suite)'!O7-'Compte de résultat (suite)'!O11)</f>
      </c>
      <c r="D26" s="6">
        <f>D8+SUM('Compte de résultat'!N24:N27)-('Compte de résultat'!N36-'Compte de résultat'!N40)-('Compte de résultat (suite)'!P7-'Compte de résultat (suite)'!P11)</f>
      </c>
      <c r="E26" s="3"/>
      <c r="F26" s="3"/>
      <c r="G26" s="3"/>
    </row>
    <row r="27" spans="1:7" ht="13.5" customHeight="1" x14ac:dyDescent="0.15">
      <c r="A27" t="s" s="46">
        <v>27</v>
      </c>
      <c r="B27" s="44"/>
      <c r="C27" s="7">
        <f t="shared" ref="C27:D27" si="7">IFERROR(C26/C4,"n/a")</f>
      </c>
      <c r="D27" s="7">
        <f t="shared" si="7"/>
      </c>
      <c r="E27" s="3"/>
      <c r="F27" s="3"/>
      <c r="G27" s="3"/>
    </row>
    <row r="28" spans="1:7" ht="13.5" customHeight="1" x14ac:dyDescent="0.15">
      <c r="A28" t="s" s="46">
        <v>28</v>
      </c>
      <c r="B28" s="44"/>
      <c r="C28" s="6">
        <f>Passif!R16+Passif!R19+SUM(Passif!R22:R26)-Actif!O28</f>
      </c>
      <c r="D28" s="6">
        <f>Passif!S16+Passif!S19+SUM(Passif!S22:S26)-Actif!P28</f>
      </c>
      <c r="E28" s="3"/>
      <c r="F28" s="3"/>
      <c r="G28" s="3"/>
    </row>
    <row r="29" spans="1:7" ht="13.5" customHeight="1" x14ac:dyDescent="0.15">
      <c r="A29" t="s" s="46">
        <v>29</v>
      </c>
      <c r="B29" s="44"/>
      <c r="C29" s="8">
        <f t="shared" ref="C29:D29" si="8">IFERROR(C28/C15,"n/a")</f>
      </c>
      <c r="D29" s="8">
        <f t="shared" si="8"/>
      </c>
      <c r="E29" s="3"/>
      <c r="F29" s="3"/>
      <c r="G29" s="3"/>
    </row>
    <row r="30" spans="1:7" ht="13.5" customHeight="1" x14ac:dyDescent="0.15">
      <c r="A30" t="s" s="46">
        <v>30</v>
      </c>
      <c r="B30" s="44"/>
      <c r="C30" s="6">
        <f>Actif!O38+Actif!O39</f>
      </c>
      <c r="D30" s="6">
        <f>Actif!P38+Actif!P39</f>
      </c>
      <c r="E30" s="3"/>
      <c r="F30" s="3"/>
      <c r="G30" s="3"/>
    </row>
    <row r="31" spans="1:7" ht="13.5" customHeight="1" x14ac:dyDescent="0.15">
      <c r="A31" t="s" s="46">
        <v>31</v>
      </c>
      <c r="B31" s="44"/>
      <c r="C31" s="6">
        <f>SUM(Passif!R23:R26)</f>
      </c>
      <c r="D31" s="6">
        <f>SUM(Passif!S23:S26)</f>
      </c>
      <c r="E31" s="3"/>
      <c r="F31" s="3"/>
      <c r="G31" s="3"/>
    </row>
    <row r="32" spans="1:7" ht="13.5" customHeight="1" x14ac:dyDescent="0.15">
      <c r="A32" t="s" s="3">
        <v>32</v>
      </c>
      <c r="B32" s="3"/>
      <c r="C32" s="6">
        <f t="shared" ref="C32:D32" si="9">IF(C31-C30&lt;0,"n/a",C31-C30)</f>
      </c>
      <c r="D32" s="6">
        <f t="shared" si="9"/>
      </c>
      <c r="E32" s="3"/>
      <c r="F32" s="3"/>
      <c r="G32" s="3"/>
    </row>
    <row r="33" spans="1:7" ht="13.5" customHeight="1" x14ac:dyDescent="0.15">
      <c r="A33" t="s" s="46">
        <v>33</v>
      </c>
      <c r="B33" s="44"/>
      <c r="C33" s="8">
        <f t="shared" ref="C33:D33" si="10">IFERROR((C31-C30)/C26,"n/a")</f>
      </c>
      <c r="D33" s="8">
        <f t="shared" si="10"/>
      </c>
      <c r="E33" s="3"/>
      <c r="F33" s="3"/>
      <c r="G33" s="3"/>
    </row>
    <row r="34" spans="1:7" ht="13.5" customHeight="1" x14ac:dyDescent="0.15">
      <c r="A34" t="s" s="46">
        <v>34</v>
      </c>
      <c r="B34" s="44"/>
      <c r="C34" s="8">
        <f>IFERROR((C31-C30)/Passif!R16,"n/a")</f>
      </c>
      <c r="D34" s="8">
        <f>IFERROR((D31-D30)/Passif!S16,"n/a")</f>
      </c>
      <c r="E34" s="3"/>
      <c r="F34" s="3"/>
      <c r="G34" s="3"/>
    </row>
    <row r="35" spans="1:7" ht="13.5" customHeight="1" x14ac:dyDescent="0.15">
      <c r="A35" t="s" s="3">
        <v>35</v>
      </c>
      <c r="B35" s="3"/>
      <c r="C35" s="7">
        <f>IFERROR('Compte de résultat'!M41/C31,"n/a")</f>
      </c>
      <c r="D35" s="7">
        <f>IFERROR('Compte de résultat'!N41/D31,"n/a")</f>
      </c>
      <c r="E35" s="3"/>
      <c r="F35" s="3"/>
      <c r="G35" s="3"/>
    </row>
    <row r="36" spans="1:7" ht="13.5" customHeight="1" x14ac:dyDescent="0.15">
      <c r="A36" t="s" s="46">
        <v>25</v>
      </c>
      <c r="B36" s="44"/>
      <c r="C36" s="7">
        <f>IFERROR(Passif!R16/Passif!R35,"n/a")</f>
      </c>
      <c r="D36" s="7">
        <f>IFERROR(Passif!S16/Passif!S35,"n/a")</f>
      </c>
      <c r="E36" s="3"/>
      <c r="F36" s="3"/>
      <c r="G36" s="3"/>
    </row>
    <row r="37" spans="1:7" ht="13.5" customHeight="1" x14ac:dyDescent="0.15">
      <c r="A37" t="s" s="3">
        <v>36</v>
      </c>
      <c r="B37" s="3"/>
      <c r="C37" s="8">
        <f t="shared" ref="C37:D37" si="11">IFERROR(C32/C6,"n/a")</f>
      </c>
      <c r="D37" s="8">
        <f t="shared" si="11"/>
      </c>
      <c r="E37" s="3"/>
      <c r="F37" s="3"/>
      <c r="G37" s="3"/>
    </row>
    <row r="38" spans="1:7" ht="13.5" customHeight="1" x14ac:dyDescent="0.15">
      <c r="A38" t="s" s="3">
        <v>37</v>
      </c>
      <c r="B38" s="3"/>
      <c r="C38" s="6">
        <f>IF(ISBLANK(Immobilisations!R20),"n/c",Immobilisations!R20)</f>
      </c>
      <c r="D38" t="s" s="6">
        <v>11</v>
      </c>
      <c r="E38" s="3"/>
      <c r="F38" s="3"/>
      <c r="G38" s="3"/>
    </row>
    <row r="39" spans="1:7" ht="13.5" customHeight="1" x14ac:dyDescent="0.15">
      <c r="A39" t="s" s="3">
        <v>38</v>
      </c>
      <c r="B39" s="3"/>
      <c r="C39" s="6">
        <f>IF(ISBLANK(D1),"n/a",C30-D30-(C31-D31))</f>
      </c>
      <c r="D39" t="s" s="6">
        <v>11</v>
      </c>
      <c r="E39" s="3"/>
      <c r="F39" s="3"/>
      <c r="G39" s="3"/>
    </row>
    <row r="40" spans="1:7" ht="13.5" customHeight="1" x14ac:dyDescent="0.15">
      <c r="A40" t="s" s="3">
        <v>39</v>
      </c>
      <c r="B40" s="3"/>
      <c r="C40" s="8">
        <f>IFERROR(IF(C39&lt;=0,"n/c",C32/C39),"n/a")</f>
      </c>
      <c r="D40" t="s" s="8">
        <v>11</v>
      </c>
      <c r="E40" s="3"/>
      <c r="F40" s="3"/>
      <c r="G40" s="3"/>
    </row>
    <row r="41" spans="1:7" ht="13.5" customHeight="1" x14ac:dyDescent="0.15">
      <c r="A41" s="46"/>
      <c r="B41" s="44"/>
      <c r="C41" s="3"/>
      <c r="D41" s="3"/>
      <c r="E41" s="3"/>
      <c r="F41" s="3"/>
      <c r="G41" s="3"/>
    </row>
    <row r="42" spans="1:7" ht="13.5" customHeight="1" x14ac:dyDescent="0.15">
      <c r="A42" t="s" s="45">
        <v>40</v>
      </c>
      <c r="B42" s="44"/>
      <c r="C42" s="3"/>
      <c r="D42" s="3"/>
      <c r="E42" s="3"/>
      <c r="F42" s="3"/>
      <c r="G42" s="3"/>
    </row>
    <row r="43" spans="1:7" ht="13.5" customHeight="1" x14ac:dyDescent="0.15">
      <c r="A43" t="s" s="46">
        <v>41</v>
      </c>
      <c r="B43" s="44"/>
      <c r="C43" s="6">
        <f>IF(ISBLANK('Créances et dettes'!M44),"n/c",'Créances et dettes'!M44)</f>
      </c>
      <c r="D43" t="s" s="6">
        <v>11</v>
      </c>
      <c r="E43" s="3"/>
      <c r="F43" s="3"/>
      <c r="G43" s="3"/>
    </row>
    <row r="44" spans="1:7" ht="13.5" customHeight="1" x14ac:dyDescent="0.15">
      <c r="A44" t="s" s="46">
        <v>42</v>
      </c>
      <c r="B44" s="44"/>
      <c r="C44" s="8">
        <f>IFERROR(Actif!O41/C43,"n/a")</f>
      </c>
      <c r="D44" t="s" s="8">
        <v>11</v>
      </c>
      <c r="E44" s="3"/>
      <c r="F44" s="3"/>
      <c r="G44" s="3"/>
    </row>
    <row r="45" spans="1:7" ht="13.5" customHeight="1" x14ac:dyDescent="0.15">
      <c r="A45" t="s" s="46">
        <v>43</v>
      </c>
      <c r="B45" s="44"/>
      <c r="C45" s="8">
        <f>IFERROR(SUM(Actif!O28:O33)/(C31-C30),"n/a")</f>
      </c>
      <c r="D45" s="8">
        <f>IFERROR(SUM(Actif!P28:P33)/(D31-D30),"n/a")</f>
      </c>
      <c r="E45" s="3"/>
      <c r="F45" s="3"/>
      <c r="G45" s="3"/>
    </row>
    <row r="46" spans="1:7" ht="13.5" customHeight="1" x14ac:dyDescent="0.15">
      <c r="A46" t="s" s="3">
        <v>44</v>
      </c>
      <c r="B46" s="3"/>
      <c r="C46" s="6">
        <f>IF(ISBLANK(Passif!R16),"n/a",Passif!R16)</f>
      </c>
      <c r="D46" s="6">
        <f>IF(ISBLANK(Passif!S16),"n/a",Passif!S16)</f>
      </c>
      <c r="E46" s="3"/>
      <c r="F46" s="3"/>
      <c r="G46" s="3"/>
    </row>
    <row r="47" spans="1:7" ht="13.5" customHeight="1" x14ac:dyDescent="0.15">
      <c r="A47" s="46"/>
      <c r="B47" s="44"/>
      <c r="C47" s="3"/>
      <c r="D47" s="3"/>
      <c r="E47" s="3"/>
      <c r="F47" s="3"/>
      <c r="G47" s="3"/>
    </row>
    <row r="48" spans="1:7" ht="13.5" customHeight="1" x14ac:dyDescent="0.15">
      <c r="A48" t="s" s="45">
        <v>45</v>
      </c>
      <c r="B48" s="44"/>
      <c r="C48" s="3"/>
      <c r="D48" s="3"/>
      <c r="E48" s="3"/>
      <c r="F48" s="3"/>
      <c r="G48" s="3"/>
    </row>
    <row r="49" spans="1:7" ht="13.5" customHeight="1" x14ac:dyDescent="0.15">
      <c r="A49" t="s" s="46">
        <v>46</v>
      </c>
      <c r="B49" s="44"/>
      <c r="C49" s="7">
        <f t="shared" ref="C49:D49" si="12">IFERROR(C8/C4,"n/a")</f>
      </c>
      <c r="D49" s="7">
        <f t="shared" si="12"/>
      </c>
      <c r="E49" s="3"/>
      <c r="F49" s="3"/>
      <c r="G49" s="3"/>
    </row>
    <row r="50" spans="1:7" ht="13.5" customHeight="1" x14ac:dyDescent="0.15">
      <c r="A50" t="s" s="46">
        <v>47</v>
      </c>
      <c r="B50" s="44"/>
      <c r="C50" s="7">
        <f t="shared" ref="C50:D50" si="13">IFERROR(C8/C46,"n/a")</f>
      </c>
      <c r="D50" s="7">
        <f t="shared" si="13"/>
      </c>
      <c r="E50" s="3"/>
      <c r="F50" s="3"/>
      <c r="G50" s="3"/>
    </row>
    <row r="51" spans="1:7" ht="13.5" customHeight="1" x14ac:dyDescent="0.15">
      <c r="A51" t="s" s="46">
        <v>48</v>
      </c>
      <c r="B51" s="44"/>
      <c r="C51" s="7">
        <f>IFERROR(C8/Actif!O45,"n/a")</f>
      </c>
      <c r="D51" s="7">
        <f>IFERROR(D8/Actif!P45,"n/a")</f>
      </c>
      <c r="E51" s="3"/>
      <c r="F51" s="3"/>
      <c r="G51" s="3"/>
    </row>
    <row r="52" spans="1:7" ht="13.5" customHeight="1" x14ac:dyDescent="0.15">
      <c r="A52" t="s" s="46">
        <v>49</v>
      </c>
      <c r="B52" s="44"/>
      <c r="C52" s="6">
        <f>SUM('Compte de résultat'!M9:M11)-SUM('Compte de résultat'!M16:M20)</f>
      </c>
      <c r="D52" s="6">
        <f>SUM('Compte de résultat'!N9:N11)-SUM('Compte de résultat'!N16:N20)</f>
      </c>
      <c r="E52" s="3"/>
      <c r="F52" s="3"/>
      <c r="G52" s="3"/>
    </row>
    <row r="53" spans="1:7" ht="13.5" customHeight="1" x14ac:dyDescent="0.15">
      <c r="A53" t="s" s="46">
        <v>50</v>
      </c>
      <c r="B53" s="44"/>
      <c r="C53" s="7">
        <f t="shared" ref="C53:D53" si="14">IFERROR(C52/C4,"n/a")</f>
      </c>
      <c r="D53" s="7">
        <f t="shared" si="14"/>
      </c>
      <c r="E53" s="3"/>
      <c r="F53" s="3"/>
      <c r="G53" s="3"/>
    </row>
    <row r="54" spans="1:7" ht="13.5" customHeight="1" x14ac:dyDescent="0.15">
      <c r="A54" s="46"/>
      <c r="B54" s="44"/>
      <c r="C54" s="3"/>
      <c r="D54" s="3"/>
      <c r="E54" s="3"/>
      <c r="F54" s="3"/>
      <c r="G54" s="3"/>
    </row>
    <row r="55" spans="1:7" ht="13.5" customHeight="1" x14ac:dyDescent="0.15">
      <c r="A55" t="s" s="45">
        <v>51</v>
      </c>
      <c r="B55" s="44"/>
      <c r="C55" s="3"/>
      <c r="D55" s="3"/>
      <c r="E55" s="3"/>
      <c r="F55" s="3"/>
      <c r="G55" s="3"/>
    </row>
    <row r="56" spans="1:7" ht="13.5" customHeight="1" x14ac:dyDescent="0.15">
      <c r="A56" t="s" s="46">
        <v>52</v>
      </c>
      <c r="B56" s="44"/>
      <c r="C56" s="7">
        <f>IFERROR(('Compte de résultat'!M22+'Compte de résultat'!M23)/(SUM('Compte de résultat'!M20:M23)+'Compte de résultat'!M28),"n/a")</f>
      </c>
      <c r="D56" s="7">
        <f>IFERROR(('Compte de résultat'!N22+'Compte de résultat'!N23)/(SUM('Compte de résultat'!N20:N23)+'Compte de résultat'!N28),"n/a")</f>
      </c>
      <c r="E56" s="3"/>
      <c r="F56" s="3"/>
      <c r="G56" s="3"/>
    </row>
    <row r="57" spans="1:7" ht="13.5" customHeight="1" x14ac:dyDescent="0.15">
      <c r="A57" t="s" s="46">
        <v>53</v>
      </c>
      <c r="B57" s="44"/>
      <c r="C57" s="7">
        <f>IFERROR(('Compte de résultat'!M22+'Compte de résultat'!M23)/C4,"n/a")</f>
      </c>
      <c r="D57" s="7">
        <f>IFERROR(('Compte de résultat'!N22+'Compte de résultat'!N23)/D4,"n/a")</f>
      </c>
      <c r="E57" s="3"/>
      <c r="F57" s="3"/>
      <c r="G57" s="3"/>
    </row>
    <row r="58" spans="1:7" ht="13.5" customHeight="1" x14ac:dyDescent="0.15">
      <c r="A58" t="s" s="3">
        <v>54</v>
      </c>
      <c r="B58" s="3"/>
      <c r="C58" s="6">
        <f>IF(ISBLANK('Compte de résultat'!M21),"n/a",'Compte de résultat'!M21)</f>
      </c>
      <c r="D58" s="6">
        <f>IF(ISBLANK('Compte de résultat'!N21),"n/a",'Compte de résultat'!N21)</f>
      </c>
      <c r="E58" s="3"/>
      <c r="F58" s="3"/>
      <c r="G58" s="3"/>
    </row>
    <row r="59" spans="1:7" ht="13.5" customHeight="1" x14ac:dyDescent="0.15">
      <c r="A59" t="s" s="3">
        <v>55</v>
      </c>
      <c r="B59" s="3"/>
      <c r="C59" s="6">
        <f>IF(ISBLANK('Compte de résultat'!K9),"n/c",'Compte de résultat'!K9)</f>
      </c>
      <c r="D59" t="s" s="9">
        <v>11</v>
      </c>
      <c r="E59" s="3"/>
      <c r="F59" s="3"/>
      <c r="G59" s="3"/>
    </row>
    <row r="60" spans="1:7" ht="13.5" customHeight="1" x14ac:dyDescent="0.15">
      <c r="A60" t="s" s="46">
        <v>56</v>
      </c>
      <c r="B60" s="44"/>
      <c r="C60" s="7">
        <f>IFERROR('Compte de résultat'!M44/'Compte de résultat (suite)'!O17,"n/a")</f>
      </c>
      <c r="D60" s="7">
        <f>IFERROR('Compte de résultat'!N44/'Compte de résultat (suite)'!P17,"n/a")</f>
      </c>
      <c r="E60" s="3"/>
      <c r="F60" s="3"/>
      <c r="G60" s="3"/>
    </row>
    <row r="61" spans="1:7" ht="13.5" customHeight="1" x14ac:dyDescent="0.15">
      <c r="A61" t="s" s="46">
        <v>57</v>
      </c>
      <c r="B61" s="44"/>
      <c r="C61" s="7">
        <f>IFERROR(SUM(Actif!O29:O33)/Actif!O45,"n/a")</f>
      </c>
      <c r="D61" s="7">
        <f>IFERROR(SUM(Actif!P29:P33)/Actif!P45,"n/a")</f>
      </c>
      <c r="E61" s="3"/>
      <c r="F61" s="3"/>
      <c r="G61" s="3"/>
    </row>
    <row r="62" spans="1:7" ht="13.5" customHeight="1" x14ac:dyDescent="0.15">
      <c r="A62" t="s" s="46">
        <v>58</v>
      </c>
      <c r="B62" s="44"/>
      <c r="C62" s="7">
        <f>IFERROR(Actif!O28/Actif!O45,"n/a")</f>
      </c>
      <c r="D62" s="7">
        <f>IFERROR(Actif!P28/Actif!P45,"n/a")</f>
      </c>
      <c r="E62" s="3"/>
      <c r="F62" s="3"/>
      <c r="G62" s="3"/>
    </row>
    <row r="63" spans="1:7" ht="13.5" customHeight="1" x14ac:dyDescent="0.15">
      <c r="A63" t="s" s="46">
        <v>59</v>
      </c>
      <c r="B63" s="44"/>
      <c r="C63" s="7">
        <f>IFERROR(SUM(Actif!O16:O20)/Actif!O45,"n/a")</f>
      </c>
      <c r="D63" s="7">
        <f>IFERROR(SUM(Actif!P16:P20)/Actif!P45,"n/a")</f>
      </c>
      <c r="E63" s="3"/>
      <c r="F63" s="3"/>
      <c r="G63" s="3"/>
    </row>
    <row r="64" spans="1:7" ht="13.5" customHeight="1" x14ac:dyDescent="0.15">
      <c r="A64" t="s" s="46">
        <v>60</v>
      </c>
      <c r="B64" s="44"/>
      <c r="C64" s="7">
        <f>IFERROR(SUM(Actif!O10:O15)/Actif!O45,"n/a")</f>
      </c>
      <c r="D64" s="7">
        <f>IFERROR(SUM(Actif!P10:P15)/Actif!P45,"n/a")</f>
      </c>
      <c r="E64" s="3"/>
      <c r="F64" s="3"/>
      <c r="G64" s="3"/>
    </row>
    <row r="65" spans="1:7" ht="13.5" customHeight="1" x14ac:dyDescent="0.15">
      <c r="A65" t="s" s="46">
        <v>61</v>
      </c>
      <c r="B65" s="44"/>
      <c r="C65" s="7">
        <f>IFERROR(Actif!O28/Actif!J28,"n/a")</f>
      </c>
      <c r="D65" t="s" s="7">
        <v>11</v>
      </c>
      <c r="E65" s="3"/>
      <c r="F65" s="3"/>
      <c r="G65" s="3"/>
    </row>
    <row r="66" spans="1:7" ht="13.5" customHeight="1" x14ac:dyDescent="0.15">
      <c r="A66" s="3"/>
      <c r="B66" s="3"/>
      <c r="C66" s="3"/>
      <c r="D66" s="3"/>
      <c r="E66" s="3"/>
      <c r="F66" s="3"/>
      <c r="G66" s="3"/>
    </row>
    <row r="67" spans="1:7" ht="13.5" customHeight="1" x14ac:dyDescent="0.15">
      <c r="A67" s="3"/>
      <c r="B67" s="3"/>
      <c r="C67" s="9"/>
      <c r="D67" s="3"/>
      <c r="E67" s="3"/>
      <c r="F67" s="3"/>
      <c r="G67" s="3"/>
    </row>
    <row r="68" spans="1:7" ht="13.5" customHeight="1" x14ac:dyDescent="0.15">
      <c r="A68" t="s" s="3">
        <v>62</v>
      </c>
      <c r="B68" t="s" s="147">
        <v>1324</v>
      </c>
      <c r="C68" s="3"/>
      <c r="D68" s="3"/>
      <c r="E68" s="3"/>
      <c r="F68" s="3"/>
      <c r="G68" s="3"/>
    </row>
    <row r="69" spans="1:7" ht="13.5" customHeight="1" x14ac:dyDescent="0.15">
      <c r="A69" s="3"/>
      <c r="B69" s="3"/>
      <c r="C69" s="3"/>
      <c r="D69" s="3"/>
      <c r="E69" s="3"/>
      <c r="F69" s="3"/>
      <c r="G69" s="3"/>
    </row>
    <row r="70" spans="1:7" ht="13.5" customHeight="1" x14ac:dyDescent="0.15">
      <c r="A70" s="3"/>
      <c r="B70" s="3"/>
      <c r="C70" s="3"/>
      <c r="D70" s="3"/>
      <c r="E70" s="3"/>
      <c r="F70" s="3"/>
      <c r="G70" s="3"/>
    </row>
    <row r="71" spans="1:7" ht="13.5" customHeight="1" x14ac:dyDescent="0.15">
      <c r="A71" s="3"/>
      <c r="B71" s="3"/>
      <c r="C71" s="3"/>
      <c r="D71" s="3"/>
      <c r="E71" s="3"/>
      <c r="F71" s="3"/>
      <c r="G71" s="3"/>
    </row>
    <row r="72" spans="1:7" ht="13.5" customHeight="1" x14ac:dyDescent="0.15">
      <c r="A72" s="3"/>
      <c r="B72" s="3"/>
      <c r="C72" s="3"/>
      <c r="D72" s="3"/>
      <c r="E72" s="3"/>
      <c r="F72" s="3"/>
      <c r="G72" s="3"/>
    </row>
    <row r="73" spans="1:7" ht="13.5" customHeight="1" x14ac:dyDescent="0.15">
      <c r="A73" s="3"/>
      <c r="B73" s="3"/>
      <c r="C73" s="3"/>
      <c r="D73" s="3"/>
      <c r="E73" s="3"/>
      <c r="F73" s="3"/>
      <c r="G73" s="3"/>
    </row>
    <row r="74" spans="1:7" ht="13.5" customHeight="1" x14ac:dyDescent="0.15">
      <c r="A74" s="3"/>
      <c r="B74" s="3"/>
      <c r="C74" s="3"/>
      <c r="D74" s="3"/>
      <c r="E74" s="3"/>
      <c r="F74" s="3"/>
      <c r="G74" s="3"/>
    </row>
  </sheetData>
  <mergeCells count="54">
    <mergeCell ref="A64:B64"/>
    <mergeCell ref="A65:B65"/>
    <mergeCell ref="A52:B52"/>
    <mergeCell ref="A53:B53"/>
    <mergeCell ref="A54:B54"/>
    <mergeCell ref="A55:B55"/>
    <mergeCell ref="A56:B56"/>
    <mergeCell ref="A57:B57"/>
    <mergeCell ref="A60:B60"/>
    <mergeCell ref="A50:B50"/>
    <mergeCell ref="A51:B51"/>
    <mergeCell ref="A61:B61"/>
    <mergeCell ref="A62:B62"/>
    <mergeCell ref="A63:B63"/>
    <mergeCell ref="A44:B44"/>
    <mergeCell ref="A45:B45"/>
    <mergeCell ref="A47:B47"/>
    <mergeCell ref="A48:B48"/>
    <mergeCell ref="A49:B49"/>
    <mergeCell ref="A34:B34"/>
    <mergeCell ref="A36:B36"/>
    <mergeCell ref="A41:B41"/>
    <mergeCell ref="A42:B42"/>
    <mergeCell ref="A43:B43"/>
    <mergeCell ref="A28:B28"/>
    <mergeCell ref="A29:B29"/>
    <mergeCell ref="A30:B30"/>
    <mergeCell ref="A31:B31"/>
    <mergeCell ref="A33:B33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B2"/>
    <mergeCell ref="A3:B3"/>
    <mergeCell ref="A4:B4"/>
    <mergeCell ref="A5:B5"/>
    <mergeCell ref="A6:B6"/>
  </mergeCells>
  <hyperlinks>
    <hyperlink ref="B68" r:id="rId2" tooltip="Lien fiche papper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2.6640625" customWidth="1"/>
    <col min="2" max="2" width="4.6640625" customWidth="1"/>
    <col min="3" max="3" width="8.33203125" customWidth="1"/>
    <col min="4" max="4" width="2.83203125" customWidth="1"/>
    <col min="5" max="5" width="11.1640625" customWidth="1"/>
    <col min="6" max="7" width="2.83203125" customWidth="1"/>
    <col min="8" max="8" width="3.1640625" customWidth="1"/>
    <col min="9" max="9" width="3.5" customWidth="1"/>
    <col min="10" max="10" width="3.1640625" customWidth="1"/>
    <col min="11" max="11" width="13.6640625" customWidth="1"/>
    <col min="12" max="12" width="3.5" customWidth="1"/>
    <col min="13" max="13" width="13.6640625" customWidth="1"/>
    <col min="14" max="14" width="3.5" customWidth="1"/>
    <col min="15" max="16" width="18.1640625" customWidth="1"/>
  </cols>
  <sheetData>
    <row r="1" spans="1:16" ht="27" customHeight="1" x14ac:dyDescent="0.15">
      <c r="A1" s="65"/>
      <c r="B1" s="44"/>
      <c r="C1" s="44"/>
      <c r="D1" s="44"/>
      <c r="E1" s="44"/>
      <c r="F1" s="44"/>
      <c r="G1" s="44"/>
      <c r="H1" t="s" s="66">
        <v>64</v>
      </c>
      <c r="I1" s="50"/>
      <c r="J1" s="50"/>
      <c r="K1" s="50"/>
      <c r="L1" s="50"/>
      <c r="M1" s="50"/>
      <c r="N1" s="48"/>
      <c r="O1" t="s" s="67">
        <v>65</v>
      </c>
      <c r="P1" s="44"/>
    </row>
    <row r="2" spans="1:16" ht="27" customHeight="1" x14ac:dyDescent="0.15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t="s" s="68">
        <v>66</v>
      </c>
      <c r="P2" s="44"/>
    </row>
    <row r="3" spans="1:16" ht="15.75" customHeight="1" x14ac:dyDescent="0.15">
      <c r="A3" t="s" s="69">
        <v>67</v>
      </c>
      <c r="B3" s="50"/>
      <c r="C3" s="50"/>
      <c r="D3" s="48"/>
      <c r="E3" t="s" s="69">
        <v>1325</v>
      </c>
      <c r="F3" s="50"/>
      <c r="G3" s="50"/>
      <c r="H3" s="50"/>
      <c r="I3" s="50"/>
      <c r="J3" s="50"/>
      <c r="K3" s="50"/>
      <c r="L3" s="50"/>
      <c r="M3" t="s" s="63">
        <v>69</v>
      </c>
      <c r="N3" s="50"/>
      <c r="O3" t="s" s="148">
        <v>1324</v>
      </c>
      <c r="P3" s="48"/>
    </row>
    <row r="4" spans="1:16" ht="15.75" customHeight="1" x14ac:dyDescent="0.15">
      <c r="A4" t="s" s="69">
        <v>70</v>
      </c>
      <c r="B4" s="50"/>
      <c r="C4" s="50"/>
      <c r="D4" s="48"/>
      <c r="E4" t="s" s="69">
        <v>1326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48"/>
    </row>
    <row r="5" spans="1:16" ht="15.75" customHeight="1" x14ac:dyDescent="0.15">
      <c r="A5" t="s" s="69">
        <v>72</v>
      </c>
      <c r="B5" s="50"/>
      <c r="C5" s="50"/>
      <c r="D5" s="48"/>
      <c r="E5" t="s" s="69">
        <v>1327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48"/>
    </row>
    <row r="6" spans="1:16" ht="27" customHeight="1" x14ac:dyDescent="0.15">
      <c r="A6" t="s" s="69">
        <v>74</v>
      </c>
      <c r="B6" s="50"/>
      <c r="C6" s="50"/>
      <c r="D6" s="48"/>
      <c r="E6" t="s" s="69">
        <v>1328</v>
      </c>
      <c r="F6" s="50"/>
      <c r="G6" s="50"/>
      <c r="H6" s="48"/>
      <c r="I6" t="s" s="69">
        <v>76</v>
      </c>
      <c r="J6" s="50"/>
      <c r="K6" s="48"/>
      <c r="L6" t="s" s="69">
        <v>1329</v>
      </c>
      <c r="M6" s="50"/>
      <c r="N6" s="50"/>
      <c r="O6" s="50"/>
      <c r="P6" s="48"/>
    </row>
    <row r="7" spans="1:16" ht="27" customHeight="1" x14ac:dyDescent="0.15">
      <c r="A7" s="69"/>
      <c r="B7" s="50"/>
      <c r="C7" s="50"/>
      <c r="D7" s="50"/>
      <c r="E7" s="50"/>
      <c r="F7" s="50"/>
      <c r="G7" s="50"/>
      <c r="H7" s="48"/>
      <c r="I7" t="s" s="70">
        <v>1330</v>
      </c>
      <c r="J7" s="50"/>
      <c r="K7" s="50"/>
      <c r="L7" s="50"/>
      <c r="M7" s="50"/>
      <c r="N7" s="50"/>
      <c r="O7" s="48"/>
      <c r="P7" t="s" s="11">
        <v>1331</v>
      </c>
    </row>
    <row r="8" spans="1:16" ht="27" customHeight="1" x14ac:dyDescent="0.15">
      <c r="A8" s="69"/>
      <c r="B8" s="50"/>
      <c r="C8" s="50"/>
      <c r="D8" s="50"/>
      <c r="E8" s="50"/>
      <c r="F8" s="50"/>
      <c r="G8" s="50"/>
      <c r="H8" s="48"/>
      <c r="I8" t="s" s="70">
        <v>80</v>
      </c>
      <c r="J8" s="50"/>
      <c r="K8" s="48"/>
      <c r="L8" t="s" s="71">
        <v>81</v>
      </c>
      <c r="M8" s="50"/>
      <c r="N8" s="48"/>
      <c r="O8" t="s" s="11">
        <v>82</v>
      </c>
      <c r="P8" t="s" s="11">
        <v>83</v>
      </c>
    </row>
    <row r="9" spans="1:16" ht="18" customHeight="1" x14ac:dyDescent="0.15">
      <c r="A9" t="s" s="72">
        <v>84</v>
      </c>
      <c r="B9" s="44"/>
      <c r="C9" s="44"/>
      <c r="D9" s="44"/>
      <c r="E9" s="44"/>
      <c r="F9" t="s" s="82">
        <v>85</v>
      </c>
      <c r="G9" s="50"/>
      <c r="H9" s="48"/>
      <c r="I9" t="s" s="13">
        <v>86</v>
      </c>
      <c r="J9" s="47"/>
      <c r="K9" s="48"/>
      <c r="L9" s="73"/>
      <c r="M9" s="50"/>
      <c r="N9" s="48"/>
      <c r="O9" s="14"/>
      <c r="P9" s="14"/>
    </row>
    <row r="10" spans="1:16" ht="16.5" customHeight="1" x14ac:dyDescent="0.15">
      <c r="A10" t="s" s="83">
        <v>87</v>
      </c>
      <c r="B10" t="s" s="51">
        <v>88</v>
      </c>
      <c r="C10" t="s" s="49">
        <v>89</v>
      </c>
      <c r="D10" s="50"/>
      <c r="E10" s="50"/>
      <c r="F10" s="50"/>
      <c r="G10" s="50"/>
      <c r="H10" s="48"/>
      <c r="I10" t="s" s="13">
        <v>90</v>
      </c>
      <c r="J10" s="47"/>
      <c r="K10" s="48"/>
      <c r="L10" t="s" s="13">
        <v>91</v>
      </c>
      <c r="M10" s="54"/>
      <c r="N10" s="48"/>
      <c r="O10" s="14"/>
      <c r="P10" s="14"/>
    </row>
    <row r="11" spans="1:16" ht="16.5" customHeight="1" x14ac:dyDescent="0.15">
      <c r="A11" s="52"/>
      <c r="B11" s="52"/>
      <c r="C11" t="s" s="49">
        <v>92</v>
      </c>
      <c r="D11" s="50"/>
      <c r="E11" s="50"/>
      <c r="F11" s="50"/>
      <c r="G11" s="50"/>
      <c r="H11" s="48"/>
      <c r="I11" t="s" s="13">
        <v>93</v>
      </c>
      <c r="J11" s="47"/>
      <c r="K11" s="48"/>
      <c r="L11" t="s" s="13">
        <v>94</v>
      </c>
      <c r="M11" s="54"/>
      <c r="N11" s="48"/>
      <c r="O11" s="14"/>
      <c r="P11" s="14"/>
    </row>
    <row r="12" spans="1:16" ht="16.5" customHeight="1" x14ac:dyDescent="0.15">
      <c r="A12" s="52"/>
      <c r="B12" s="52"/>
      <c r="C12" t="s" s="49">
        <v>95</v>
      </c>
      <c r="D12" s="50"/>
      <c r="E12" s="50"/>
      <c r="F12" s="50"/>
      <c r="G12" s="50"/>
      <c r="H12" s="48"/>
      <c r="I12" t="s" s="13">
        <v>96</v>
      </c>
      <c r="J12" s="47">
        <v>3647135</v>
      </c>
      <c r="K12" s="48"/>
      <c r="L12" t="s" s="13">
        <v>97</v>
      </c>
      <c r="M12" s="54">
        <v>3647135</v>
      </c>
      <c r="N12" s="48"/>
      <c r="O12" s="14"/>
      <c r="P12" s="14"/>
    </row>
    <row r="13" spans="1:16" ht="16.5" customHeight="1" x14ac:dyDescent="0.15">
      <c r="A13" s="52"/>
      <c r="B13" s="52"/>
      <c r="C13" t="s" s="49">
        <v>98</v>
      </c>
      <c r="D13" s="50"/>
      <c r="E13" s="50"/>
      <c r="F13" s="50"/>
      <c r="G13" s="50"/>
      <c r="H13" s="48"/>
      <c r="I13" t="s" s="13">
        <v>99</v>
      </c>
      <c r="J13" s="47">
        <v>18635412</v>
      </c>
      <c r="K13" s="48"/>
      <c r="L13" t="s" s="13">
        <v>100</v>
      </c>
      <c r="M13" s="54">
        <v>3880500</v>
      </c>
      <c r="N13" s="48"/>
      <c r="O13" s="14">
        <v>14754912</v>
      </c>
      <c r="P13" s="14">
        <v>23106156</v>
      </c>
    </row>
    <row r="14" spans="1:16" ht="16.5" customHeight="1" x14ac:dyDescent="0.15">
      <c r="A14" s="52"/>
      <c r="B14" s="52"/>
      <c r="C14" t="s" s="49">
        <v>734</v>
      </c>
      <c r="D14" s="50"/>
      <c r="E14" s="50"/>
      <c r="F14" s="50"/>
      <c r="G14" s="50"/>
      <c r="H14" s="48"/>
      <c r="I14" t="s" s="13">
        <v>102</v>
      </c>
      <c r="J14" s="47"/>
      <c r="K14" s="48"/>
      <c r="L14" t="s" s="13">
        <v>103</v>
      </c>
      <c r="M14" s="54"/>
      <c r="N14" s="48"/>
      <c r="O14" s="14"/>
      <c r="P14" s="14"/>
    </row>
    <row r="15" spans="1:16" ht="27" customHeight="1" x14ac:dyDescent="0.15">
      <c r="A15" s="52"/>
      <c r="B15" s="53"/>
      <c r="C15" t="s" s="49">
        <v>104</v>
      </c>
      <c r="D15" s="50"/>
      <c r="E15" s="50"/>
      <c r="F15" s="50"/>
      <c r="G15" s="50"/>
      <c r="H15" s="48"/>
      <c r="I15" t="s" s="13">
        <v>105</v>
      </c>
      <c r="J15" s="47"/>
      <c r="K15" s="48"/>
      <c r="L15" t="s" s="13">
        <v>106</v>
      </c>
      <c r="M15" s="54"/>
      <c r="N15" s="48"/>
      <c r="O15" s="14"/>
      <c r="P15" s="14"/>
    </row>
    <row r="16" spans="1:16" ht="16.5" customHeight="1" x14ac:dyDescent="0.15">
      <c r="A16" s="52"/>
      <c r="B16" t="s" s="51">
        <v>107</v>
      </c>
      <c r="C16" t="s" s="49">
        <v>799</v>
      </c>
      <c r="D16" s="50"/>
      <c r="E16" s="50"/>
      <c r="F16" s="50"/>
      <c r="G16" s="50"/>
      <c r="H16" s="48"/>
      <c r="I16" t="s" s="13">
        <v>109</v>
      </c>
      <c r="J16" s="47">
        <v>1922580</v>
      </c>
      <c r="K16" s="48"/>
      <c r="L16" t="s" s="13">
        <v>110</v>
      </c>
      <c r="M16" s="54">
        <v>207523</v>
      </c>
      <c r="N16" s="48"/>
      <c r="O16" s="14">
        <v>1715058</v>
      </c>
      <c r="P16" s="14">
        <v>1715470</v>
      </c>
    </row>
    <row r="17" spans="1:16" ht="16.5" customHeight="1" x14ac:dyDescent="0.15">
      <c r="A17" s="52"/>
      <c r="B17" s="52"/>
      <c r="C17" t="s" s="49">
        <v>807</v>
      </c>
      <c r="D17" s="50"/>
      <c r="E17" s="50"/>
      <c r="F17" s="50"/>
      <c r="G17" s="50"/>
      <c r="H17" s="48"/>
      <c r="I17" t="s" s="13">
        <v>112</v>
      </c>
      <c r="J17" s="47">
        <v>35592818</v>
      </c>
      <c r="K17" s="48"/>
      <c r="L17" t="s" s="13">
        <v>113</v>
      </c>
      <c r="M17" s="54">
        <v>26670347</v>
      </c>
      <c r="N17" s="48"/>
      <c r="O17" s="14">
        <v>8922471</v>
      </c>
      <c r="P17" s="14">
        <v>11416359</v>
      </c>
    </row>
    <row r="18" spans="1:16" ht="27" customHeight="1" x14ac:dyDescent="0.15">
      <c r="A18" s="52"/>
      <c r="B18" s="52"/>
      <c r="C18" t="s" s="49">
        <v>729</v>
      </c>
      <c r="D18" s="50"/>
      <c r="E18" s="50"/>
      <c r="F18" s="50"/>
      <c r="G18" s="50"/>
      <c r="H18" s="48"/>
      <c r="I18" t="s" s="13">
        <v>115</v>
      </c>
      <c r="J18" s="47">
        <v>29448064</v>
      </c>
      <c r="K18" s="48"/>
      <c r="L18" t="s" s="13">
        <v>116</v>
      </c>
      <c r="M18" s="54">
        <v>21918981</v>
      </c>
      <c r="N18" s="48"/>
      <c r="O18" s="14">
        <v>7529083</v>
      </c>
      <c r="P18" s="14">
        <v>11125474</v>
      </c>
    </row>
    <row r="19" spans="1:16" ht="16.5" customHeight="1" x14ac:dyDescent="0.15">
      <c r="A19" s="52"/>
      <c r="B19" s="52"/>
      <c r="C19" t="s" s="49">
        <v>623</v>
      </c>
      <c r="D19" s="50"/>
      <c r="E19" s="50"/>
      <c r="F19" s="50"/>
      <c r="G19" s="50"/>
      <c r="H19" s="48"/>
      <c r="I19" t="s" s="13">
        <v>118</v>
      </c>
      <c r="J19" s="47">
        <v>63204530</v>
      </c>
      <c r="K19" s="48"/>
      <c r="L19" t="s" s="13">
        <v>119</v>
      </c>
      <c r="M19" s="54">
        <v>38739803</v>
      </c>
      <c r="N19" s="48"/>
      <c r="O19" s="14">
        <v>24464727</v>
      </c>
      <c r="P19" s="14">
        <v>36240168</v>
      </c>
    </row>
    <row r="20" spans="1:16" ht="16.5" customHeight="1" x14ac:dyDescent="0.15">
      <c r="A20" s="52"/>
      <c r="B20" s="52"/>
      <c r="C20" t="s" s="49">
        <v>120</v>
      </c>
      <c r="D20" s="50"/>
      <c r="E20" s="50"/>
      <c r="F20" s="50"/>
      <c r="G20" s="50"/>
      <c r="H20" s="48"/>
      <c r="I20" t="s" s="13">
        <v>121</v>
      </c>
      <c r="J20" s="47">
        <v>908004</v>
      </c>
      <c r="K20" s="48"/>
      <c r="L20" t="s" s="13">
        <v>122</v>
      </c>
      <c r="M20" s="54"/>
      <c r="N20" s="48"/>
      <c r="O20" s="14">
        <v>908004</v>
      </c>
      <c r="P20" s="14">
        <v>945504</v>
      </c>
    </row>
    <row r="21" spans="1:16" ht="16.5" customHeight="1" x14ac:dyDescent="0.15">
      <c r="A21" s="52"/>
      <c r="B21" s="53"/>
      <c r="C21" t="s" s="49">
        <v>649</v>
      </c>
      <c r="D21" s="50"/>
      <c r="E21" s="50"/>
      <c r="F21" s="50"/>
      <c r="G21" s="50"/>
      <c r="H21" s="48"/>
      <c r="I21" t="s" s="13">
        <v>124</v>
      </c>
      <c r="J21" s="47"/>
      <c r="K21" s="48"/>
      <c r="L21" t="s" s="13">
        <v>125</v>
      </c>
      <c r="M21" s="54"/>
      <c r="N21" s="48"/>
      <c r="O21" s="14"/>
      <c r="P21" s="14"/>
    </row>
    <row r="22" spans="1:16" ht="27" customHeight="1" x14ac:dyDescent="0.15">
      <c r="A22" s="52"/>
      <c r="B22" t="s" s="51">
        <v>126</v>
      </c>
      <c r="C22" t="s" s="49">
        <v>127</v>
      </c>
      <c r="D22" s="50"/>
      <c r="E22" s="50"/>
      <c r="F22" s="50"/>
      <c r="G22" s="50"/>
      <c r="H22" s="48"/>
      <c r="I22" t="s" s="13">
        <v>128</v>
      </c>
      <c r="J22" s="47"/>
      <c r="K22" s="48"/>
      <c r="L22" t="s" s="13">
        <v>129</v>
      </c>
      <c r="M22" s="54"/>
      <c r="N22" s="48"/>
      <c r="O22" s="14"/>
      <c r="P22" s="14"/>
    </row>
    <row r="23" spans="1:16" ht="16.5" customHeight="1" x14ac:dyDescent="0.15">
      <c r="A23" s="52"/>
      <c r="B23" s="52"/>
      <c r="C23" t="s" s="49">
        <v>665</v>
      </c>
      <c r="D23" s="50"/>
      <c r="E23" s="50"/>
      <c r="F23" s="50"/>
      <c r="G23" s="50"/>
      <c r="H23" s="48"/>
      <c r="I23" t="s" s="13">
        <v>131</v>
      </c>
      <c r="J23" s="47">
        <v>164092062</v>
      </c>
      <c r="K23" s="48"/>
      <c r="L23" t="s" s="13">
        <v>132</v>
      </c>
      <c r="M23" s="54">
        <v>15798000</v>
      </c>
      <c r="N23" s="48"/>
      <c r="O23" s="14">
        <v>148294062</v>
      </c>
      <c r="P23" s="14">
        <v>148846062</v>
      </c>
    </row>
    <row r="24" spans="1:16" ht="16.5" customHeight="1" x14ac:dyDescent="0.15">
      <c r="A24" s="52"/>
      <c r="B24" s="52"/>
      <c r="C24" t="s" s="49">
        <v>1092</v>
      </c>
      <c r="D24" s="50"/>
      <c r="E24" s="50"/>
      <c r="F24" s="50"/>
      <c r="G24" s="50"/>
      <c r="H24" s="48"/>
      <c r="I24" t="s" s="13">
        <v>134</v>
      </c>
      <c r="J24" s="47"/>
      <c r="K24" s="48"/>
      <c r="L24" t="s" s="13">
        <v>135</v>
      </c>
      <c r="M24" s="54"/>
      <c r="N24" s="48"/>
      <c r="O24" s="14"/>
      <c r="P24" s="14"/>
    </row>
    <row r="25" spans="1:16" ht="16.5" customHeight="1" x14ac:dyDescent="0.15">
      <c r="A25" s="52"/>
      <c r="B25" s="52"/>
      <c r="C25" t="s" s="49">
        <v>670</v>
      </c>
      <c r="D25" s="50"/>
      <c r="E25" s="50"/>
      <c r="F25" s="50"/>
      <c r="G25" s="50"/>
      <c r="H25" s="48"/>
      <c r="I25" t="s" s="13">
        <v>137</v>
      </c>
      <c r="J25" s="47"/>
      <c r="K25" s="48"/>
      <c r="L25" t="s" s="13">
        <v>138</v>
      </c>
      <c r="M25" s="54"/>
      <c r="N25" s="48"/>
      <c r="O25" s="14"/>
      <c r="P25" s="14"/>
    </row>
    <row r="26" spans="1:16" ht="16.5" customHeight="1" x14ac:dyDescent="0.15">
      <c r="A26" s="52"/>
      <c r="B26" s="52"/>
      <c r="C26" t="s" s="49">
        <v>139</v>
      </c>
      <c r="D26" s="50"/>
      <c r="E26" s="50"/>
      <c r="F26" s="50"/>
      <c r="G26" s="50"/>
      <c r="H26" s="48"/>
      <c r="I26" t="s" s="13">
        <v>140</v>
      </c>
      <c r="J26" s="47">
        <v>19782595</v>
      </c>
      <c r="K26" s="48"/>
      <c r="L26" t="s" s="13">
        <v>141</v>
      </c>
      <c r="M26" s="54"/>
      <c r="N26" s="48"/>
      <c r="O26" s="14">
        <v>19782595</v>
      </c>
      <c r="P26" s="14">
        <v>20438761</v>
      </c>
    </row>
    <row r="27" spans="1:16" ht="16.5" customHeight="1" x14ac:dyDescent="0.15">
      <c r="A27" s="53"/>
      <c r="B27" s="53"/>
      <c r="C27" t="s" s="49">
        <v>142</v>
      </c>
      <c r="D27" s="50"/>
      <c r="E27" s="50"/>
      <c r="F27" s="50"/>
      <c r="G27" s="50"/>
      <c r="H27" s="48"/>
      <c r="I27" t="s" s="13">
        <v>143</v>
      </c>
      <c r="J27" s="47">
        <v>16916067</v>
      </c>
      <c r="K27" s="48"/>
      <c r="L27" t="s" s="13">
        <v>144</v>
      </c>
      <c r="M27" s="54"/>
      <c r="N27" s="48"/>
      <c r="O27" s="14">
        <v>16916067</v>
      </c>
      <c r="P27" s="14">
        <v>22001961</v>
      </c>
    </row>
    <row r="28" spans="1:16" ht="16.5" customHeight="1" x14ac:dyDescent="0.15">
      <c r="A28" t="s" s="81">
        <v>256</v>
      </c>
      <c r="B28" s="50"/>
      <c r="C28" s="50"/>
      <c r="D28" s="50"/>
      <c r="E28" s="50"/>
      <c r="F28" s="50"/>
      <c r="G28" s="50"/>
      <c r="H28" s="48"/>
      <c r="I28" t="s" s="13">
        <v>146</v>
      </c>
      <c r="J28" s="47">
        <v>354149268</v>
      </c>
      <c r="K28" s="48"/>
      <c r="L28" t="s" s="13">
        <v>147</v>
      </c>
      <c r="M28" s="54">
        <v>110862288</v>
      </c>
      <c r="N28" s="48"/>
      <c r="O28" s="14">
        <v>243286980</v>
      </c>
      <c r="P28" s="14">
        <v>275835915</v>
      </c>
    </row>
    <row r="29" spans="1:16" ht="16.5" customHeight="1" x14ac:dyDescent="0.15">
      <c r="A29" t="s" s="51">
        <v>148</v>
      </c>
      <c r="B29" t="s" s="51">
        <v>149</v>
      </c>
      <c r="C29" t="s" s="49">
        <v>150</v>
      </c>
      <c r="D29" s="50"/>
      <c r="E29" s="50"/>
      <c r="F29" s="50"/>
      <c r="G29" s="50"/>
      <c r="H29" s="48"/>
      <c r="I29" t="s" s="13">
        <v>151</v>
      </c>
      <c r="J29" s="47"/>
      <c r="K29" s="48"/>
      <c r="L29" t="s" s="13">
        <v>152</v>
      </c>
      <c r="M29" s="54"/>
      <c r="N29" s="48"/>
      <c r="O29" s="14"/>
      <c r="P29" s="14"/>
    </row>
    <row r="30" spans="1:16" ht="16.5" customHeight="1" x14ac:dyDescent="0.15">
      <c r="A30" s="52"/>
      <c r="B30" s="52"/>
      <c r="C30" t="s" s="49">
        <v>153</v>
      </c>
      <c r="D30" s="50"/>
      <c r="E30" s="50"/>
      <c r="F30" s="50"/>
      <c r="G30" s="50"/>
      <c r="H30" s="48"/>
      <c r="I30" t="s" s="13">
        <v>154</v>
      </c>
      <c r="J30" s="47"/>
      <c r="K30" s="48"/>
      <c r="L30" t="s" s="13">
        <v>155</v>
      </c>
      <c r="M30" s="54"/>
      <c r="N30" s="48"/>
      <c r="O30" s="14"/>
      <c r="P30" s="14"/>
    </row>
    <row r="31" spans="1:16" ht="16.5" customHeight="1" x14ac:dyDescent="0.15">
      <c r="A31" s="52"/>
      <c r="B31" s="52"/>
      <c r="C31" t="s" s="49">
        <v>156</v>
      </c>
      <c r="D31" s="50"/>
      <c r="E31" s="50"/>
      <c r="F31" s="50"/>
      <c r="G31" s="50"/>
      <c r="H31" s="48"/>
      <c r="I31" t="s" s="13">
        <v>157</v>
      </c>
      <c r="J31" s="47">
        <v>1019149</v>
      </c>
      <c r="K31" s="48"/>
      <c r="L31" t="s" s="13">
        <v>158</v>
      </c>
      <c r="M31" s="54"/>
      <c r="N31" s="48"/>
      <c r="O31" s="14">
        <v>1019149</v>
      </c>
      <c r="P31" s="14">
        <v>1671682</v>
      </c>
    </row>
    <row r="32" spans="1:16" ht="16.5" customHeight="1" x14ac:dyDescent="0.15">
      <c r="A32" s="52"/>
      <c r="B32" s="52"/>
      <c r="C32" t="s" s="49">
        <v>159</v>
      </c>
      <c r="D32" s="50"/>
      <c r="E32" s="50"/>
      <c r="F32" s="50"/>
      <c r="G32" s="50"/>
      <c r="H32" s="48"/>
      <c r="I32" t="s" s="13">
        <v>160</v>
      </c>
      <c r="J32" s="47"/>
      <c r="K32" s="48"/>
      <c r="L32" t="s" s="13">
        <v>161</v>
      </c>
      <c r="M32" s="54"/>
      <c r="N32" s="48"/>
      <c r="O32" s="14"/>
      <c r="P32" s="14"/>
    </row>
    <row r="33" spans="1:16" ht="16.5" customHeight="1" x14ac:dyDescent="0.15">
      <c r="A33" s="52"/>
      <c r="B33" s="53"/>
      <c r="C33" t="s" s="49">
        <v>162</v>
      </c>
      <c r="D33" s="50"/>
      <c r="E33" s="50"/>
      <c r="F33" s="50"/>
      <c r="G33" s="50"/>
      <c r="H33" s="48"/>
      <c r="I33" t="s" s="13">
        <v>163</v>
      </c>
      <c r="J33" s="47">
        <v>562433191</v>
      </c>
      <c r="K33" s="48"/>
      <c r="L33" t="s" s="13">
        <v>164</v>
      </c>
      <c r="M33" s="54">
        <v>7728781</v>
      </c>
      <c r="N33" s="48"/>
      <c r="O33" s="14">
        <v>554704410</v>
      </c>
      <c r="P33" s="14">
        <v>1045720834</v>
      </c>
    </row>
    <row r="34" spans="1:16" ht="16.5" customHeight="1" x14ac:dyDescent="0.15">
      <c r="A34" s="52"/>
      <c r="B34" s="11"/>
      <c r="C34" t="s" s="49">
        <v>165</v>
      </c>
      <c r="D34" s="50"/>
      <c r="E34" s="50"/>
      <c r="F34" s="50"/>
      <c r="G34" s="50"/>
      <c r="H34" s="48"/>
      <c r="I34" t="s" s="13">
        <v>166</v>
      </c>
      <c r="J34" s="47">
        <v>14360</v>
      </c>
      <c r="K34" s="48"/>
      <c r="L34" t="s" s="13">
        <v>167</v>
      </c>
      <c r="M34" s="54"/>
      <c r="N34" s="48"/>
      <c r="O34" s="14">
        <v>14360</v>
      </c>
      <c r="P34" s="14">
        <v>26915</v>
      </c>
    </row>
    <row r="35" spans="1:16" ht="16.5" customHeight="1" x14ac:dyDescent="0.15">
      <c r="A35" s="52"/>
      <c r="B35" t="s" s="74">
        <v>168</v>
      </c>
      <c r="C35" t="s" s="49">
        <v>169</v>
      </c>
      <c r="D35" s="50"/>
      <c r="E35" s="50"/>
      <c r="F35" s="50"/>
      <c r="G35" s="50"/>
      <c r="H35" s="48"/>
      <c r="I35" t="s" s="13">
        <v>170</v>
      </c>
      <c r="J35" s="47">
        <v>178211455</v>
      </c>
      <c r="K35" s="48"/>
      <c r="L35" t="s" s="13">
        <v>171</v>
      </c>
      <c r="M35" s="54">
        <v>4067406</v>
      </c>
      <c r="N35" s="48"/>
      <c r="O35" s="14">
        <v>174144048</v>
      </c>
      <c r="P35" s="14">
        <v>202321507</v>
      </c>
    </row>
    <row r="36" spans="1:16" ht="16.5" customHeight="1" x14ac:dyDescent="0.15">
      <c r="A36" s="52"/>
      <c r="B36" s="52"/>
      <c r="C36" t="s" s="49">
        <v>172</v>
      </c>
      <c r="D36" s="50"/>
      <c r="E36" s="50"/>
      <c r="F36" s="50"/>
      <c r="G36" s="50"/>
      <c r="H36" s="48"/>
      <c r="I36" t="s" s="13">
        <v>173</v>
      </c>
      <c r="J36" s="47">
        <v>174956630</v>
      </c>
      <c r="K36" s="48"/>
      <c r="L36" t="s" s="13">
        <v>174</v>
      </c>
      <c r="M36" s="54">
        <v>1099678</v>
      </c>
      <c r="N36" s="48"/>
      <c r="O36" s="14">
        <v>173856951</v>
      </c>
      <c r="P36" s="14">
        <v>249887160</v>
      </c>
    </row>
    <row r="37" spans="1:16" ht="16.5" customHeight="1" x14ac:dyDescent="0.15">
      <c r="A37" s="52"/>
      <c r="B37" s="53"/>
      <c r="C37" t="s" s="49">
        <v>175</v>
      </c>
      <c r="D37" s="50"/>
      <c r="E37" s="50"/>
      <c r="F37" s="50"/>
      <c r="G37" s="50"/>
      <c r="H37" s="48"/>
      <c r="I37" t="s" s="13">
        <v>176</v>
      </c>
      <c r="J37" s="47"/>
      <c r="K37" s="48"/>
      <c r="L37" t="s" s="13">
        <v>177</v>
      </c>
      <c r="M37" s="54"/>
      <c r="N37" s="48"/>
      <c r="O37" s="14"/>
      <c r="P37" s="14"/>
    </row>
    <row r="38" spans="1:16" ht="24.75" customHeight="1" x14ac:dyDescent="0.15">
      <c r="A38" s="52"/>
      <c r="B38" t="s" s="51">
        <v>1278</v>
      </c>
      <c r="C38" t="s" s="69">
        <v>179</v>
      </c>
      <c r="D38" s="50"/>
      <c r="E38" s="50"/>
      <c r="F38" s="50"/>
      <c r="G38" s="50"/>
      <c r="H38" s="48"/>
      <c r="I38" t="s" s="13">
        <v>180</v>
      </c>
      <c r="J38" s="47"/>
      <c r="K38" s="48"/>
      <c r="L38" t="s" s="13">
        <v>181</v>
      </c>
      <c r="M38" s="54"/>
      <c r="N38" s="48"/>
      <c r="O38" s="14"/>
      <c r="P38" s="14"/>
    </row>
    <row r="39" spans="1:16" ht="16.5" customHeight="1" x14ac:dyDescent="0.15">
      <c r="A39" s="53"/>
      <c r="B39" s="53"/>
      <c r="C39" t="s" s="49">
        <v>182</v>
      </c>
      <c r="D39" s="50"/>
      <c r="E39" s="50"/>
      <c r="F39" s="50"/>
      <c r="G39" s="50"/>
      <c r="H39" s="48"/>
      <c r="I39" t="s" s="13">
        <v>183</v>
      </c>
      <c r="J39" s="47">
        <v>37785530</v>
      </c>
      <c r="K39" s="48"/>
      <c r="L39" t="s" s="13">
        <v>184</v>
      </c>
      <c r="M39" s="54"/>
      <c r="N39" s="48"/>
      <c r="O39" s="14">
        <v>37785530</v>
      </c>
      <c r="P39" s="14">
        <v>41818603</v>
      </c>
    </row>
    <row r="40" spans="1:16" ht="16.5" customHeight="1" x14ac:dyDescent="0.15">
      <c r="A40" t="s" s="77">
        <v>185</v>
      </c>
      <c r="B40" s="57"/>
      <c r="C40" t="s" s="49">
        <v>186</v>
      </c>
      <c r="D40" s="50"/>
      <c r="E40" s="50"/>
      <c r="F40" s="50"/>
      <c r="G40" s="50"/>
      <c r="H40" s="48"/>
      <c r="I40" t="s" s="13">
        <v>187</v>
      </c>
      <c r="J40" s="47">
        <v>12239111</v>
      </c>
      <c r="K40" s="48"/>
      <c r="L40" t="s" s="13">
        <v>188</v>
      </c>
      <c r="M40" s="54"/>
      <c r="N40" s="48"/>
      <c r="O40" s="14">
        <v>12239111</v>
      </c>
      <c r="P40" s="14">
        <v>14043191</v>
      </c>
    </row>
    <row r="41" spans="1:16" ht="16.5" customHeight="1" x14ac:dyDescent="0.15">
      <c r="A41" s="58"/>
      <c r="B41" s="59"/>
      <c r="C41" t="s" s="78">
        <v>263</v>
      </c>
      <c r="D41" s="50"/>
      <c r="E41" s="50"/>
      <c r="F41" s="50"/>
      <c r="G41" s="50"/>
      <c r="H41" s="48"/>
      <c r="I41" t="s" s="13">
        <v>190</v>
      </c>
      <c r="J41" s="47">
        <v>966659425</v>
      </c>
      <c r="K41" s="48"/>
      <c r="L41" t="s" s="13">
        <v>191</v>
      </c>
      <c r="M41" s="54">
        <v>12895866</v>
      </c>
      <c r="N41" s="48"/>
      <c r="O41" s="14">
        <v>953763560</v>
      </c>
      <c r="P41" s="14">
        <v>1555489893</v>
      </c>
    </row>
    <row r="42" spans="1:16" ht="16.5" customHeight="1" x14ac:dyDescent="0.15">
      <c r="A42" s="58"/>
      <c r="B42" s="59"/>
      <c r="C42" t="s" s="72">
        <v>192</v>
      </c>
      <c r="D42" s="44"/>
      <c r="E42" s="44"/>
      <c r="F42" s="44"/>
      <c r="G42" s="44"/>
      <c r="H42" t="s" s="15">
        <v>193</v>
      </c>
      <c r="I42" t="s" s="13">
        <v>194</v>
      </c>
      <c r="J42" s="47"/>
      <c r="K42" s="48"/>
      <c r="L42" s="55"/>
      <c r="M42" s="56"/>
      <c r="N42" s="57"/>
      <c r="O42" s="14"/>
      <c r="P42" s="14"/>
    </row>
    <row r="43" spans="1:16" ht="27" customHeight="1" x14ac:dyDescent="0.15">
      <c r="A43" s="58"/>
      <c r="B43" s="59"/>
      <c r="C43" t="s" s="79">
        <v>195</v>
      </c>
      <c r="D43" s="50"/>
      <c r="E43" s="50"/>
      <c r="F43" s="50"/>
      <c r="G43" s="48"/>
      <c r="H43" t="s" s="15">
        <v>196</v>
      </c>
      <c r="I43" t="s" s="13">
        <v>197</v>
      </c>
      <c r="J43" s="47"/>
      <c r="K43" s="48"/>
      <c r="L43" s="58"/>
      <c r="M43" s="44"/>
      <c r="N43" s="59"/>
      <c r="O43" s="14"/>
      <c r="P43" s="14"/>
    </row>
    <row r="44" spans="1:16" ht="16.5" customHeight="1" x14ac:dyDescent="0.15">
      <c r="A44" s="60"/>
      <c r="B44" s="62"/>
      <c r="C44" t="s" s="79">
        <v>198</v>
      </c>
      <c r="D44" s="50"/>
      <c r="E44" s="50"/>
      <c r="F44" s="50"/>
      <c r="G44" s="48"/>
      <c r="H44" t="s" s="15">
        <v>199</v>
      </c>
      <c r="I44" t="s" s="13">
        <v>200</v>
      </c>
      <c r="J44" s="47"/>
      <c r="K44" s="48"/>
      <c r="L44" s="60"/>
      <c r="M44" s="61"/>
      <c r="N44" s="62"/>
      <c r="O44" s="14"/>
      <c r="P44" s="14"/>
    </row>
    <row r="45" spans="1:16" ht="16.5" customHeight="1" x14ac:dyDescent="0.15">
      <c r="A45" t="s" s="69">
        <v>201</v>
      </c>
      <c r="B45" s="50"/>
      <c r="C45" s="50"/>
      <c r="D45" s="50"/>
      <c r="E45" s="50"/>
      <c r="F45" s="50"/>
      <c r="G45" s="50"/>
      <c r="H45" s="48"/>
      <c r="I45" t="s" s="13">
        <v>202</v>
      </c>
      <c r="J45" s="47">
        <v>1320808693</v>
      </c>
      <c r="K45" s="48"/>
      <c r="L45" t="s" s="16">
        <v>203</v>
      </c>
      <c r="M45" s="54">
        <v>123758154</v>
      </c>
      <c r="N45" s="48"/>
      <c r="O45" s="14">
        <v>1197050540</v>
      </c>
      <c r="P45" s="14">
        <v>1831325808</v>
      </c>
    </row>
    <row r="46" spans="1:16" ht="27" customHeight="1" x14ac:dyDescent="0.15">
      <c r="A46" t="s" s="75">
        <v>204</v>
      </c>
      <c r="B46" s="61"/>
      <c r="C46" s="61"/>
      <c r="D46" s="61"/>
      <c r="E46" t="s" s="76">
        <v>205</v>
      </c>
      <c r="F46" s="50"/>
      <c r="G46" s="50"/>
      <c r="H46" s="50"/>
      <c r="I46" s="48"/>
      <c r="J46" t="s" s="17">
        <v>206</v>
      </c>
      <c r="K46" s="54"/>
      <c r="L46" s="48"/>
      <c r="M46" t="s" s="17">
        <v>207</v>
      </c>
      <c r="N46" t="s" s="17">
        <v>208</v>
      </c>
      <c r="O46" s="14"/>
      <c r="P46" s="18"/>
    </row>
    <row r="47" spans="1:16" ht="16.5" customHeight="1" x14ac:dyDescent="0.15">
      <c r="A47" t="s" s="80">
        <v>209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</sheetData>
  <mergeCells count="145">
    <mergeCell ref="B22:B27"/>
    <mergeCell ref="B29:B33"/>
    <mergeCell ref="C29:H29"/>
    <mergeCell ref="C30:H30"/>
    <mergeCell ref="C31:H31"/>
    <mergeCell ref="C32:H32"/>
    <mergeCell ref="J26:K26"/>
    <mergeCell ref="J27:K27"/>
    <mergeCell ref="J29:K29"/>
    <mergeCell ref="J30:K30"/>
    <mergeCell ref="J31:K31"/>
    <mergeCell ref="J32:K32"/>
    <mergeCell ref="J33:K33"/>
    <mergeCell ref="J41:K41"/>
    <mergeCell ref="J42:K42"/>
    <mergeCell ref="J43:K43"/>
    <mergeCell ref="J44:K44"/>
    <mergeCell ref="J45:K45"/>
    <mergeCell ref="K46:L46"/>
    <mergeCell ref="A47:P47"/>
    <mergeCell ref="J34:K34"/>
    <mergeCell ref="J35:K35"/>
    <mergeCell ref="J36:K36"/>
    <mergeCell ref="J37:K37"/>
    <mergeCell ref="J38:K38"/>
    <mergeCell ref="J39:K39"/>
    <mergeCell ref="J40:K40"/>
    <mergeCell ref="A29:A39"/>
    <mergeCell ref="A46:D46"/>
    <mergeCell ref="E46:I46"/>
    <mergeCell ref="A40:B44"/>
    <mergeCell ref="C40:H40"/>
    <mergeCell ref="C41:H41"/>
    <mergeCell ref="C42:G42"/>
    <mergeCell ref="C43:G43"/>
    <mergeCell ref="C44:G44"/>
    <mergeCell ref="A45:H45"/>
    <mergeCell ref="M15:N15"/>
    <mergeCell ref="M16:N16"/>
    <mergeCell ref="C33:H33"/>
    <mergeCell ref="C34:H34"/>
    <mergeCell ref="B35:B37"/>
    <mergeCell ref="C35:H35"/>
    <mergeCell ref="C36:H36"/>
    <mergeCell ref="C37:H37"/>
    <mergeCell ref="B38:B39"/>
    <mergeCell ref="C38:H38"/>
    <mergeCell ref="C39:H39"/>
    <mergeCell ref="C22:H22"/>
    <mergeCell ref="C23:H23"/>
    <mergeCell ref="C24:H24"/>
    <mergeCell ref="C25:H25"/>
    <mergeCell ref="C26:H26"/>
    <mergeCell ref="C27:H27"/>
    <mergeCell ref="J24:K24"/>
    <mergeCell ref="J25:K25"/>
    <mergeCell ref="A28:H28"/>
    <mergeCell ref="J28:K28"/>
    <mergeCell ref="A10:A27"/>
    <mergeCell ref="B10:B15"/>
    <mergeCell ref="C10:H10"/>
    <mergeCell ref="A8:H8"/>
    <mergeCell ref="I8:K8"/>
    <mergeCell ref="L8:N8"/>
    <mergeCell ref="A9:E9"/>
    <mergeCell ref="C11:H11"/>
    <mergeCell ref="C12:H12"/>
    <mergeCell ref="C14:H14"/>
    <mergeCell ref="J14:K14"/>
    <mergeCell ref="M14:N14"/>
    <mergeCell ref="L9:N9"/>
    <mergeCell ref="M10:N10"/>
    <mergeCell ref="M11:N11"/>
    <mergeCell ref="M12:N12"/>
    <mergeCell ref="M13:N13"/>
    <mergeCell ref="F9:H9"/>
    <mergeCell ref="J9:K9"/>
    <mergeCell ref="J10:K10"/>
    <mergeCell ref="J11:K11"/>
    <mergeCell ref="A4:D4"/>
    <mergeCell ref="E4:P4"/>
    <mergeCell ref="A5:D5"/>
    <mergeCell ref="E5:P5"/>
    <mergeCell ref="A6:D6"/>
    <mergeCell ref="I6:K6"/>
    <mergeCell ref="L6:P6"/>
    <mergeCell ref="E6:H6"/>
    <mergeCell ref="A7:H7"/>
    <mergeCell ref="I7:O7"/>
    <mergeCell ref="M3:N3"/>
    <mergeCell ref="O3:P3"/>
    <mergeCell ref="A1:G1"/>
    <mergeCell ref="H1:N1"/>
    <mergeCell ref="O1:P1"/>
    <mergeCell ref="A2:N2"/>
    <mergeCell ref="O2:P2"/>
    <mergeCell ref="A3:D3"/>
    <mergeCell ref="E3:L3"/>
    <mergeCell ref="M40:N40"/>
    <mergeCell ref="M41:N41"/>
    <mergeCell ref="L42:N44"/>
    <mergeCell ref="M45:N45"/>
    <mergeCell ref="M31:N31"/>
    <mergeCell ref="M32:N32"/>
    <mergeCell ref="M33:N33"/>
    <mergeCell ref="M34:N34"/>
    <mergeCell ref="M35:N35"/>
    <mergeCell ref="M36:N36"/>
    <mergeCell ref="M37:N37"/>
    <mergeCell ref="M24:N24"/>
    <mergeCell ref="M25:N25"/>
    <mergeCell ref="M26:N26"/>
    <mergeCell ref="M27:N27"/>
    <mergeCell ref="M28:N28"/>
    <mergeCell ref="M29:N29"/>
    <mergeCell ref="M30:N30"/>
    <mergeCell ref="M38:N38"/>
    <mergeCell ref="M39:N39"/>
    <mergeCell ref="J22:K22"/>
    <mergeCell ref="J23:K23"/>
    <mergeCell ref="M17:N17"/>
    <mergeCell ref="M18:N18"/>
    <mergeCell ref="M19:N19"/>
    <mergeCell ref="M20:N20"/>
    <mergeCell ref="M21:N21"/>
    <mergeCell ref="M22:N22"/>
    <mergeCell ref="M23:N23"/>
    <mergeCell ref="J12:K12"/>
    <mergeCell ref="C13:H13"/>
    <mergeCell ref="J13:K13"/>
    <mergeCell ref="C15:H15"/>
    <mergeCell ref="J15:K15"/>
    <mergeCell ref="B16:B21"/>
    <mergeCell ref="C16:H16"/>
    <mergeCell ref="C17:H17"/>
    <mergeCell ref="C18:H18"/>
    <mergeCell ref="C19:H19"/>
    <mergeCell ref="C20:H20"/>
    <mergeCell ref="C21:H21"/>
    <mergeCell ref="J16:K16"/>
    <mergeCell ref="J17:K17"/>
    <mergeCell ref="J18:K18"/>
    <mergeCell ref="J19:K19"/>
    <mergeCell ref="J20:K20"/>
    <mergeCell ref="J21:K21"/>
  </mergeCells>
  <hyperlinks>
    <hyperlink ref="O3" r:id="rId2" tooltip="Lien fiche pappers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3.5" customWidth="1"/>
    <col min="2" max="2" width="2.33203125" customWidth="1"/>
    <col min="3" max="3" width="5.6640625" customWidth="1"/>
    <col min="4" max="4" width="11.6640625" customWidth="1"/>
    <col min="5" max="5" width="3.1640625" customWidth="1"/>
    <col min="6" max="6" width="2.33203125" customWidth="1"/>
    <col min="7" max="7" width="2.6640625" customWidth="1"/>
    <col min="8" max="8" width="2.33203125" customWidth="1"/>
    <col min="9" max="9" width="12.6640625" customWidth="1"/>
    <col min="10" max="10" width="3.5" customWidth="1"/>
    <col min="11" max="11" width="3.1640625" customWidth="1"/>
    <col min="12" max="12" width="2.83203125" customWidth="1"/>
    <col min="13" max="13" width="11.5" customWidth="1"/>
    <col min="14" max="14" width="3.5" customWidth="1"/>
    <col min="15" max="15" width="11.5" customWidth="1"/>
    <col min="16" max="16" width="2" customWidth="1"/>
    <col min="17" max="17" width="3.5" customWidth="1"/>
    <col min="18" max="18" width="13.83203125" customWidth="1"/>
    <col min="19" max="19" width="13.6640625" customWidth="1"/>
  </cols>
  <sheetData>
    <row r="1" spans="1:19" ht="27" customHeight="1" x14ac:dyDescent="0.15">
      <c r="A1" s="65"/>
      <c r="B1" s="44"/>
      <c r="C1" s="44"/>
      <c r="D1" s="44"/>
      <c r="E1" s="44"/>
      <c r="F1" s="44"/>
      <c r="G1" s="44"/>
      <c r="H1" t="s" s="66">
        <v>210</v>
      </c>
      <c r="I1" s="50"/>
      <c r="J1" s="50"/>
      <c r="K1" s="50"/>
      <c r="L1" s="50"/>
      <c r="M1" s="50"/>
      <c r="N1" s="48"/>
      <c r="O1" s="10"/>
      <c r="P1" t="s" s="67">
        <v>211</v>
      </c>
      <c r="Q1" s="44"/>
      <c r="R1" s="44"/>
      <c r="S1" s="44"/>
    </row>
    <row r="2" spans="1:19" ht="27" customHeight="1" x14ac:dyDescent="0.15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t="s" s="68">
        <v>66</v>
      </c>
      <c r="Q2" s="44"/>
      <c r="R2" s="44"/>
      <c r="S2" s="44"/>
    </row>
    <row r="3" spans="1:19" ht="16.5" customHeight="1" x14ac:dyDescent="0.15">
      <c r="A3" t="s" s="69">
        <v>67</v>
      </c>
      <c r="B3" s="50"/>
      <c r="C3" s="50"/>
      <c r="D3" s="48"/>
      <c r="E3" t="s" s="69">
        <v>1325</v>
      </c>
      <c r="F3" s="50"/>
      <c r="G3" s="50"/>
      <c r="H3" s="50"/>
      <c r="I3" s="50"/>
      <c r="J3" s="50"/>
      <c r="K3" s="50"/>
      <c r="L3" s="50"/>
      <c r="M3" s="50"/>
      <c r="N3" t="s" s="63">
        <v>69</v>
      </c>
      <c r="O3" s="50"/>
      <c r="P3" s="50"/>
      <c r="Q3" t="s" s="149">
        <v>1324</v>
      </c>
      <c r="R3" s="50"/>
      <c r="S3" s="48"/>
    </row>
    <row r="4" spans="1:19" ht="16.5" customHeight="1" x14ac:dyDescent="0.15">
      <c r="A4" s="6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8"/>
      <c r="Q4" t="s" s="70">
        <v>0</v>
      </c>
      <c r="R4" s="48"/>
      <c r="S4" t="s" s="11">
        <v>1</v>
      </c>
    </row>
    <row r="5" spans="1:19" ht="16.5" customHeight="1" x14ac:dyDescent="0.15">
      <c r="A5" t="s" s="77">
        <v>212</v>
      </c>
      <c r="B5" s="57"/>
      <c r="C5" t="s" s="69">
        <v>213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8"/>
      <c r="Q5" t="s" s="13">
        <v>214</v>
      </c>
      <c r="R5" s="14">
        <v>10000000</v>
      </c>
      <c r="S5" s="14">
        <v>99832670</v>
      </c>
    </row>
    <row r="6" spans="1:19" ht="16.5" customHeight="1" x14ac:dyDescent="0.15">
      <c r="A6" s="58"/>
      <c r="B6" s="59"/>
      <c r="C6" t="s" s="49">
        <v>215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8"/>
      <c r="Q6" t="s" s="13">
        <v>216</v>
      </c>
      <c r="R6" s="14"/>
      <c r="S6" s="14">
        <v>110912</v>
      </c>
    </row>
    <row r="7" spans="1:19" ht="16.5" customHeight="1" x14ac:dyDescent="0.15">
      <c r="A7" s="58"/>
      <c r="B7" s="59"/>
      <c r="C7" t="s" s="49">
        <v>217</v>
      </c>
      <c r="D7" s="50"/>
      <c r="E7" s="48"/>
      <c r="F7" t="s" s="19">
        <v>1266</v>
      </c>
      <c r="G7" t="s" s="49">
        <v>219</v>
      </c>
      <c r="H7" s="50"/>
      <c r="I7" s="48"/>
      <c r="J7" t="s" s="13">
        <v>220</v>
      </c>
      <c r="K7" s="69"/>
      <c r="L7" s="50"/>
      <c r="M7" s="50"/>
      <c r="N7" s="50"/>
      <c r="O7" s="48"/>
      <c r="P7" t="s" s="19">
        <v>1269</v>
      </c>
      <c r="Q7" t="s" s="13">
        <v>223</v>
      </c>
      <c r="R7" s="14"/>
      <c r="S7" s="14"/>
    </row>
    <row r="8" spans="1:19" ht="16.5" customHeight="1" x14ac:dyDescent="0.15">
      <c r="A8" s="58"/>
      <c r="B8" s="59"/>
      <c r="C8" t="s" s="49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8"/>
      <c r="Q8" t="s" s="13">
        <v>225</v>
      </c>
      <c r="R8" s="14">
        <v>4835</v>
      </c>
      <c r="S8" s="14">
        <v>4835</v>
      </c>
    </row>
    <row r="9" spans="1:19" ht="16.5" customHeight="1" x14ac:dyDescent="0.15">
      <c r="A9" s="58"/>
      <c r="B9" s="59"/>
      <c r="C9" t="s" s="49">
        <v>226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8"/>
      <c r="Q9" t="s" s="13">
        <v>227</v>
      </c>
      <c r="R9" s="14"/>
      <c r="S9" s="14"/>
    </row>
    <row r="10" spans="1:19" ht="27" customHeight="1" x14ac:dyDescent="0.15">
      <c r="A10" s="58"/>
      <c r="B10" s="59"/>
      <c r="C10" t="s" s="49">
        <v>228</v>
      </c>
      <c r="D10" s="50"/>
      <c r="E10" s="48"/>
      <c r="F10" t="s" s="19">
        <v>1266</v>
      </c>
      <c r="G10" t="s" s="49">
        <v>230</v>
      </c>
      <c r="H10" s="50"/>
      <c r="I10" s="50"/>
      <c r="J10" s="50"/>
      <c r="K10" s="50"/>
      <c r="L10" s="50"/>
      <c r="M10" s="48"/>
      <c r="N10" t="s" s="13">
        <v>231</v>
      </c>
      <c r="O10" s="20"/>
      <c r="P10" t="s" s="19">
        <v>1269</v>
      </c>
      <c r="Q10" t="s" s="13">
        <v>234</v>
      </c>
      <c r="R10" s="14">
        <v>15371</v>
      </c>
      <c r="S10" s="14">
        <v>15371</v>
      </c>
    </row>
    <row r="11" spans="1:19" ht="27" customHeight="1" x14ac:dyDescent="0.15">
      <c r="A11" s="58"/>
      <c r="B11" s="59"/>
      <c r="C11" t="s" s="49">
        <v>235</v>
      </c>
      <c r="D11" s="48"/>
      <c r="E11" t="s" s="49">
        <v>236</v>
      </c>
      <c r="F11" s="50"/>
      <c r="G11" s="50"/>
      <c r="H11" s="50"/>
      <c r="I11" s="50"/>
      <c r="J11" s="50"/>
      <c r="K11" s="50"/>
      <c r="L11" s="50"/>
      <c r="M11" s="48"/>
      <c r="N11" t="s" s="13">
        <v>237</v>
      </c>
      <c r="O11" s="20"/>
      <c r="P11" t="s" s="19">
        <v>1269</v>
      </c>
      <c r="Q11" t="s" s="13">
        <v>240</v>
      </c>
      <c r="R11" s="14"/>
      <c r="S11" s="14">
        <v>21647</v>
      </c>
    </row>
    <row r="12" spans="1:19" ht="16.5" customHeight="1" x14ac:dyDescent="0.15">
      <c r="A12" s="58"/>
      <c r="B12" s="59"/>
      <c r="C12" t="s" s="49">
        <v>1218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8"/>
      <c r="Q12" t="s" s="13">
        <v>242</v>
      </c>
      <c r="R12" s="14">
        <v>-1713577</v>
      </c>
      <c r="S12" s="14">
        <v>-356606793</v>
      </c>
    </row>
    <row r="13" spans="1:19" ht="16.5" customHeight="1" x14ac:dyDescent="0.15">
      <c r="A13" s="58"/>
      <c r="B13" s="59"/>
      <c r="C13" t="s" s="86">
        <v>243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8"/>
      <c r="Q13" t="s" s="13">
        <v>244</v>
      </c>
      <c r="R13" s="14">
        <v>74070908</v>
      </c>
      <c r="S13" s="14">
        <v>-115072012</v>
      </c>
    </row>
    <row r="14" spans="1:19" ht="16.5" customHeight="1" x14ac:dyDescent="0.15">
      <c r="A14" s="58"/>
      <c r="B14" s="59"/>
      <c r="C14" t="s" s="49">
        <v>245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8"/>
      <c r="Q14" t="s" s="13">
        <v>246</v>
      </c>
      <c r="R14" s="14"/>
      <c r="S14" s="14"/>
    </row>
    <row r="15" spans="1:19" ht="16.5" customHeight="1" x14ac:dyDescent="0.15">
      <c r="A15" s="58"/>
      <c r="B15" s="59"/>
      <c r="C15" t="s" s="49">
        <v>247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48"/>
      <c r="Q15" t="s" s="13">
        <v>248</v>
      </c>
      <c r="R15" s="14"/>
      <c r="S15" s="14"/>
    </row>
    <row r="16" spans="1:19" ht="16.5" customHeight="1" x14ac:dyDescent="0.15">
      <c r="A16" s="60"/>
      <c r="B16" s="62"/>
      <c r="C16" t="s" s="78">
        <v>249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8"/>
      <c r="Q16" t="s" s="13">
        <v>250</v>
      </c>
      <c r="R16" s="14">
        <v>82377538</v>
      </c>
      <c r="S16" s="14">
        <v>-371693370</v>
      </c>
    </row>
    <row r="17" spans="1:19" ht="16.5" customHeight="1" x14ac:dyDescent="0.15">
      <c r="A17" t="s" s="77">
        <v>251</v>
      </c>
      <c r="B17" s="57"/>
      <c r="C17" t="s" s="49">
        <v>252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8"/>
      <c r="Q17" t="s" s="13">
        <v>253</v>
      </c>
      <c r="R17" s="14"/>
      <c r="S17" s="14"/>
    </row>
    <row r="18" spans="1:19" ht="16.5" customHeight="1" x14ac:dyDescent="0.15">
      <c r="A18" s="58"/>
      <c r="B18" s="59"/>
      <c r="C18" t="s" s="49">
        <v>254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48"/>
      <c r="Q18" t="s" s="13">
        <v>255</v>
      </c>
      <c r="R18" s="14"/>
      <c r="S18" s="14"/>
    </row>
    <row r="19" spans="1:19" ht="16.5" customHeight="1" x14ac:dyDescent="0.15">
      <c r="A19" s="60"/>
      <c r="B19" s="62"/>
      <c r="C19" t="s" s="78">
        <v>256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48"/>
      <c r="Q19" t="s" s="13">
        <v>257</v>
      </c>
      <c r="R19" s="14"/>
      <c r="S19" s="14"/>
    </row>
    <row r="20" spans="1:19" ht="16.5" customHeight="1" x14ac:dyDescent="0.15">
      <c r="A20" t="s" s="84">
        <v>258</v>
      </c>
      <c r="B20" s="57"/>
      <c r="C20" t="s" s="49">
        <v>259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8"/>
      <c r="Q20" t="s" s="13">
        <v>260</v>
      </c>
      <c r="R20" s="14">
        <v>6258871</v>
      </c>
      <c r="S20" s="14">
        <v>5693694</v>
      </c>
    </row>
    <row r="21" spans="1:19" ht="16.5" customHeight="1" x14ac:dyDescent="0.15">
      <c r="A21" s="58"/>
      <c r="B21" s="59"/>
      <c r="C21" t="s" s="49">
        <v>261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8"/>
      <c r="Q21" t="s" s="13">
        <v>262</v>
      </c>
      <c r="R21" s="14">
        <v>88358460</v>
      </c>
      <c r="S21" s="14">
        <v>102708250</v>
      </c>
    </row>
    <row r="22" spans="1:19" ht="16.5" customHeight="1" x14ac:dyDescent="0.15">
      <c r="A22" s="60"/>
      <c r="B22" s="62"/>
      <c r="C22" t="s" s="78">
        <v>263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48"/>
      <c r="Q22" t="s" s="13">
        <v>264</v>
      </c>
      <c r="R22" s="14">
        <v>94617330</v>
      </c>
      <c r="S22" s="14">
        <v>108401944</v>
      </c>
    </row>
    <row r="23" spans="1:19" ht="16.5" customHeight="1" x14ac:dyDescent="0.15">
      <c r="A23" t="s" s="77">
        <v>265</v>
      </c>
      <c r="B23" s="57"/>
      <c r="C23" t="s" s="49">
        <v>266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8"/>
      <c r="Q23" t="s" s="13">
        <v>267</v>
      </c>
      <c r="R23" s="14"/>
      <c r="S23" s="14"/>
    </row>
    <row r="24" spans="1:19" ht="16.5" customHeight="1" x14ac:dyDescent="0.15">
      <c r="A24" s="58"/>
      <c r="B24" s="59"/>
      <c r="C24" t="s" s="49">
        <v>268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8"/>
      <c r="Q24" t="s" s="13">
        <v>269</v>
      </c>
      <c r="R24" s="14"/>
      <c r="S24" s="14"/>
    </row>
    <row r="25" spans="1:19" ht="16.5" customHeight="1" x14ac:dyDescent="0.15">
      <c r="A25" s="58"/>
      <c r="B25" s="59"/>
      <c r="C25" t="s" s="49">
        <v>270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8"/>
      <c r="Q25" t="s" s="13">
        <v>271</v>
      </c>
      <c r="R25" s="14"/>
      <c r="S25" s="14"/>
    </row>
    <row r="26" spans="1:19" ht="16.5" customHeight="1" x14ac:dyDescent="0.15">
      <c r="A26" s="58"/>
      <c r="B26" s="59"/>
      <c r="C26" t="s" s="49">
        <v>272</v>
      </c>
      <c r="D26" s="50"/>
      <c r="E26" s="50"/>
      <c r="F26" s="50"/>
      <c r="G26" s="48"/>
      <c r="H26" t="s" s="19">
        <v>1266</v>
      </c>
      <c r="I26" t="s" s="49">
        <v>274</v>
      </c>
      <c r="J26" s="50"/>
      <c r="K26" s="48"/>
      <c r="L26" t="s" s="13">
        <v>275</v>
      </c>
      <c r="M26" s="69"/>
      <c r="N26" s="50"/>
      <c r="O26" s="48"/>
      <c r="P26" t="s" s="19">
        <v>1269</v>
      </c>
      <c r="Q26" t="s" s="13">
        <v>278</v>
      </c>
      <c r="R26" s="14">
        <v>378885250</v>
      </c>
      <c r="S26" s="14">
        <v>851559878</v>
      </c>
    </row>
    <row r="27" spans="1:19" ht="16.5" customHeight="1" x14ac:dyDescent="0.15">
      <c r="A27" s="58"/>
      <c r="B27" s="59"/>
      <c r="C27" t="s" s="49">
        <v>279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8"/>
      <c r="Q27" t="s" s="13">
        <v>280</v>
      </c>
      <c r="R27" s="14">
        <v>3775756</v>
      </c>
      <c r="S27" s="14">
        <v>2583869</v>
      </c>
    </row>
    <row r="28" spans="1:19" ht="16.5" customHeight="1" x14ac:dyDescent="0.15">
      <c r="A28" s="58"/>
      <c r="B28" s="59"/>
      <c r="C28" t="s" s="49">
        <v>281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8"/>
      <c r="Q28" t="s" s="13">
        <v>282</v>
      </c>
      <c r="R28" s="14">
        <v>158412917</v>
      </c>
      <c r="S28" s="14">
        <v>171999966</v>
      </c>
    </row>
    <row r="29" spans="1:19" ht="16.5" customHeight="1" x14ac:dyDescent="0.15">
      <c r="A29" s="58"/>
      <c r="B29" s="59"/>
      <c r="C29" t="s" s="49">
        <v>283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48"/>
      <c r="Q29" t="s" s="13">
        <v>284</v>
      </c>
      <c r="R29" s="14">
        <v>130561183</v>
      </c>
      <c r="S29" s="14">
        <v>158695594</v>
      </c>
    </row>
    <row r="30" spans="1:19" ht="16.5" customHeight="1" x14ac:dyDescent="0.15">
      <c r="A30" s="58"/>
      <c r="B30" s="59"/>
      <c r="C30" t="s" s="49">
        <v>1178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48"/>
      <c r="Q30" t="s" s="13">
        <v>286</v>
      </c>
      <c r="R30" s="14">
        <v>885010</v>
      </c>
      <c r="S30" s="14">
        <v>1010762</v>
      </c>
    </row>
    <row r="31" spans="1:19" ht="16.5" customHeight="1" x14ac:dyDescent="0.15">
      <c r="A31" s="60"/>
      <c r="B31" s="62"/>
      <c r="C31" t="s" s="49">
        <v>287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48"/>
      <c r="Q31" t="s" s="13">
        <v>288</v>
      </c>
      <c r="R31" s="14">
        <v>347459534</v>
      </c>
      <c r="S31" s="14">
        <v>908706412</v>
      </c>
    </row>
    <row r="32" spans="1:19" ht="16.5" customHeight="1" x14ac:dyDescent="0.15">
      <c r="A32" t="s" s="85">
        <v>289</v>
      </c>
      <c r="B32" s="48"/>
      <c r="C32" t="s" s="49">
        <v>290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8"/>
      <c r="Q32" t="s" s="13">
        <v>291</v>
      </c>
      <c r="R32" s="14">
        <v>76022</v>
      </c>
      <c r="S32" s="14">
        <v>60754</v>
      </c>
    </row>
    <row r="33" spans="1:19" ht="16.5" customHeight="1" x14ac:dyDescent="0.15">
      <c r="A33" s="69"/>
      <c r="B33" s="48"/>
      <c r="C33" t="s" s="87">
        <v>292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t="s" s="13">
        <v>293</v>
      </c>
      <c r="R33" s="14">
        <v>1020055672</v>
      </c>
      <c r="S33" s="14">
        <v>2094617234</v>
      </c>
    </row>
    <row r="34" spans="1:19" ht="16.5" customHeight="1" x14ac:dyDescent="0.15">
      <c r="A34" s="69"/>
      <c r="B34" s="48"/>
      <c r="C34" t="s" s="88">
        <v>294</v>
      </c>
      <c r="D34" s="50"/>
      <c r="E34" s="50"/>
      <c r="F34" s="50"/>
      <c r="G34" s="50"/>
      <c r="H34" t="s" s="89">
        <v>295</v>
      </c>
      <c r="I34" s="50"/>
      <c r="J34" s="50"/>
      <c r="K34" s="50"/>
      <c r="L34" s="50"/>
      <c r="M34" s="50"/>
      <c r="N34" s="50"/>
      <c r="O34" s="50"/>
      <c r="P34" s="48"/>
      <c r="Q34" t="s" s="13">
        <v>296</v>
      </c>
      <c r="R34" s="14"/>
      <c r="S34" s="14"/>
    </row>
    <row r="35" spans="1:19" ht="16.5" customHeight="1" x14ac:dyDescent="0.15">
      <c r="A35" s="69"/>
      <c r="B35" s="48"/>
      <c r="C35" t="s" s="90">
        <v>297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t="s" s="13">
        <v>298</v>
      </c>
      <c r="R35" s="14">
        <v>1197050540</v>
      </c>
      <c r="S35" s="14">
        <v>1831325808</v>
      </c>
    </row>
    <row r="36" spans="1:19" ht="16.5" customHeight="1" x14ac:dyDescent="0.15">
      <c r="A36" t="s" s="51">
        <v>204</v>
      </c>
      <c r="B36" s="21">
        <v>-3</v>
      </c>
      <c r="C36" t="s" s="49">
        <v>299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8"/>
      <c r="Q36" t="s" s="13">
        <v>300</v>
      </c>
      <c r="R36" s="14"/>
      <c r="S36" s="14"/>
    </row>
    <row r="37" spans="1:19" ht="16.5" customHeight="1" x14ac:dyDescent="0.15">
      <c r="A37" s="52"/>
      <c r="B37" s="21">
        <v>-4</v>
      </c>
      <c r="C37" t="s" s="49">
        <v>301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8"/>
      <c r="Q37" t="s" s="13">
        <v>302</v>
      </c>
      <c r="R37" s="14"/>
      <c r="S37" s="14"/>
    </row>
    <row r="38" spans="1:19" ht="16.5" customHeight="1" x14ac:dyDescent="0.15">
      <c r="A38" s="53"/>
      <c r="B38" s="21">
        <v>-5</v>
      </c>
      <c r="C38" t="s" s="49">
        <v>303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48"/>
      <c r="Q38" t="s" s="13">
        <v>304</v>
      </c>
      <c r="R38" s="14"/>
      <c r="S38" s="14"/>
    </row>
  </sheetData>
  <mergeCells count="61">
    <mergeCell ref="C22:P22"/>
    <mergeCell ref="C36:P36"/>
    <mergeCell ref="C37:P37"/>
    <mergeCell ref="C38:P38"/>
    <mergeCell ref="C30:P30"/>
    <mergeCell ref="C31:P31"/>
    <mergeCell ref="C32:P32"/>
    <mergeCell ref="C33:P33"/>
    <mergeCell ref="C34:G34"/>
    <mergeCell ref="H34:P34"/>
    <mergeCell ref="C35:P35"/>
    <mergeCell ref="C17:P17"/>
    <mergeCell ref="C18:P18"/>
    <mergeCell ref="C19:P19"/>
    <mergeCell ref="C20:P20"/>
    <mergeCell ref="C21:P21"/>
    <mergeCell ref="N3:P3"/>
    <mergeCell ref="Q3:S3"/>
    <mergeCell ref="A1:G1"/>
    <mergeCell ref="H1:N1"/>
    <mergeCell ref="P1:S1"/>
    <mergeCell ref="A2:O2"/>
    <mergeCell ref="P2:S2"/>
    <mergeCell ref="A3:D3"/>
    <mergeCell ref="E3:M3"/>
    <mergeCell ref="A34:B34"/>
    <mergeCell ref="A35:B35"/>
    <mergeCell ref="A36:A38"/>
    <mergeCell ref="C7:E7"/>
    <mergeCell ref="C10:E10"/>
    <mergeCell ref="A17:B19"/>
    <mergeCell ref="A20:B22"/>
    <mergeCell ref="A23:B31"/>
    <mergeCell ref="A32:B32"/>
    <mergeCell ref="A33:B33"/>
    <mergeCell ref="C8:P8"/>
    <mergeCell ref="G10:M10"/>
    <mergeCell ref="C11:D11"/>
    <mergeCell ref="E11:M11"/>
    <mergeCell ref="C12:P12"/>
    <mergeCell ref="C13:P13"/>
    <mergeCell ref="C28:P28"/>
    <mergeCell ref="C29:P29"/>
    <mergeCell ref="C23:P23"/>
    <mergeCell ref="C24:P24"/>
    <mergeCell ref="C25:P25"/>
    <mergeCell ref="C26:G26"/>
    <mergeCell ref="I26:K26"/>
    <mergeCell ref="M26:O26"/>
    <mergeCell ref="C27:P27"/>
    <mergeCell ref="C14:P14"/>
    <mergeCell ref="C15:P15"/>
    <mergeCell ref="A4:P4"/>
    <mergeCell ref="Q4:R4"/>
    <mergeCell ref="A5:B16"/>
    <mergeCell ref="C5:P5"/>
    <mergeCell ref="C6:P6"/>
    <mergeCell ref="G7:I7"/>
    <mergeCell ref="C9:P9"/>
    <mergeCell ref="K7:O7"/>
    <mergeCell ref="C16:P16"/>
  </mergeCells>
  <hyperlinks>
    <hyperlink ref="Q3" r:id="rId2" tooltip="Lien fiche pappers"/>
  </hyperlink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4.83203125" customWidth="1"/>
    <col min="2" max="2" width="5.83203125" customWidth="1"/>
    <col min="3" max="3" width="8.6640625" customWidth="1"/>
    <col min="4" max="4" width="2.83203125" customWidth="1"/>
    <col min="5" max="6" width="2.6640625" customWidth="1"/>
    <col min="7" max="7" width="12.33203125" customWidth="1"/>
    <col min="8" max="8" width="3.5" customWidth="1"/>
    <col min="9" max="9" width="16.33203125" customWidth="1"/>
    <col min="10" max="10" width="3.5" customWidth="1"/>
    <col min="11" max="11" width="12.1640625" customWidth="1"/>
    <col min="12" max="12" width="3.5" customWidth="1"/>
    <col min="13" max="13" width="17.1640625" customWidth="1"/>
    <col min="14" max="14" width="18.1640625" customWidth="1"/>
  </cols>
  <sheetData>
    <row r="1" spans="1:14" ht="27" customHeight="1" x14ac:dyDescent="0.15">
      <c r="A1" s="91"/>
      <c r="B1" s="44"/>
      <c r="C1" s="44"/>
      <c r="D1" s="44"/>
      <c r="E1" s="44"/>
      <c r="F1" s="59"/>
      <c r="G1" t="s" s="92">
        <v>305</v>
      </c>
      <c r="H1" s="50"/>
      <c r="I1" s="50"/>
      <c r="J1" s="50"/>
      <c r="K1" s="48"/>
      <c r="L1" s="23"/>
      <c r="M1" t="s" s="67">
        <v>306</v>
      </c>
      <c r="N1" s="44"/>
    </row>
    <row r="2" spans="1:14" ht="27" customHeight="1" x14ac:dyDescent="0.15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t="s" s="68">
        <v>66</v>
      </c>
      <c r="N2" s="44"/>
    </row>
    <row r="3" spans="1:14" ht="16.5" customHeight="1" x14ac:dyDescent="0.15">
      <c r="A3" t="s" s="69">
        <v>67</v>
      </c>
      <c r="B3" s="50"/>
      <c r="C3" s="50"/>
      <c r="D3" s="48"/>
      <c r="E3" t="s" s="69">
        <v>1325</v>
      </c>
      <c r="F3" s="50"/>
      <c r="G3" s="50"/>
      <c r="H3" s="50"/>
      <c r="I3" s="50"/>
      <c r="J3" t="s" s="63">
        <v>69</v>
      </c>
      <c r="K3" s="50"/>
      <c r="L3" s="50"/>
      <c r="M3" t="s" s="150">
        <v>1324</v>
      </c>
      <c r="N3" s="48"/>
    </row>
    <row r="4" spans="1:14" ht="16.5" customHeight="1" x14ac:dyDescent="0.15">
      <c r="A4" s="100"/>
      <c r="B4" s="56"/>
      <c r="C4" s="56"/>
      <c r="D4" s="56"/>
      <c r="E4" s="56"/>
      <c r="F4" s="56"/>
      <c r="G4" s="57"/>
      <c r="H4" t="s" s="101">
        <v>0</v>
      </c>
      <c r="I4" s="50"/>
      <c r="J4" s="50"/>
      <c r="K4" s="50"/>
      <c r="L4" s="50"/>
      <c r="M4" s="48"/>
      <c r="N4" t="s" s="24">
        <v>1</v>
      </c>
    </row>
    <row r="5" spans="1:14" ht="36" customHeight="1" x14ac:dyDescent="0.15">
      <c r="A5" s="60"/>
      <c r="B5" s="61"/>
      <c r="C5" s="61"/>
      <c r="D5" s="61"/>
      <c r="E5" s="61"/>
      <c r="F5" s="61"/>
      <c r="G5" s="62"/>
      <c r="H5" t="s" s="101">
        <v>307</v>
      </c>
      <c r="I5" s="48"/>
      <c r="J5" t="s" s="102">
        <v>308</v>
      </c>
      <c r="K5" s="50"/>
      <c r="L5" t="s" s="101">
        <v>309</v>
      </c>
      <c r="M5" s="48"/>
      <c r="N5" t="s" s="25">
        <v>310</v>
      </c>
    </row>
    <row r="6" spans="1:14" ht="16.5" customHeight="1" x14ac:dyDescent="0.15">
      <c r="A6" t="s" s="103">
        <v>311</v>
      </c>
      <c r="B6" t="s" s="95">
        <v>312</v>
      </c>
      <c r="C6" s="50"/>
      <c r="D6" s="50"/>
      <c r="E6" s="50"/>
      <c r="F6" s="50"/>
      <c r="G6" s="48"/>
      <c r="H6" t="s" s="25">
        <v>313</v>
      </c>
      <c r="I6" s="14">
        <v>3945857929</v>
      </c>
      <c r="J6" t="s" s="25">
        <v>314</v>
      </c>
      <c r="K6" s="14">
        <v>20496060</v>
      </c>
      <c r="L6" t="s" s="25">
        <v>315</v>
      </c>
      <c r="M6" s="14">
        <v>3966353989</v>
      </c>
      <c r="N6" s="14">
        <v>4503736609</v>
      </c>
    </row>
    <row r="7" spans="1:14" ht="16.5" customHeight="1" x14ac:dyDescent="0.15">
      <c r="A7" s="52"/>
      <c r="B7" t="s" s="93">
        <v>316</v>
      </c>
      <c r="C7" s="57"/>
      <c r="D7" t="s" s="94">
        <v>362</v>
      </c>
      <c r="E7" t="s" s="95">
        <v>318</v>
      </c>
      <c r="F7" s="50"/>
      <c r="G7" s="48"/>
      <c r="H7" t="s" s="25">
        <v>319</v>
      </c>
      <c r="I7" s="14"/>
      <c r="J7" t="s" s="25">
        <v>320</v>
      </c>
      <c r="K7" s="14"/>
      <c r="L7" t="s" s="25">
        <v>321</v>
      </c>
      <c r="M7" s="14"/>
      <c r="N7" s="14"/>
    </row>
    <row r="8" spans="1:14" ht="16.5" customHeight="1" x14ac:dyDescent="0.15">
      <c r="A8" s="52"/>
      <c r="B8" s="60"/>
      <c r="C8" s="62"/>
      <c r="D8" s="53"/>
      <c r="E8" t="s" s="95">
        <v>322</v>
      </c>
      <c r="F8" s="50"/>
      <c r="G8" s="48"/>
      <c r="H8" t="s" s="25">
        <v>323</v>
      </c>
      <c r="I8" s="14">
        <v>339557825</v>
      </c>
      <c r="J8" t="s" s="25">
        <v>324</v>
      </c>
      <c r="K8" s="14">
        <v>8277990</v>
      </c>
      <c r="L8" t="s" s="25">
        <v>325</v>
      </c>
      <c r="M8" s="14">
        <v>347835814</v>
      </c>
      <c r="N8" s="14">
        <v>375276681</v>
      </c>
    </row>
    <row r="9" spans="1:14" ht="16.5" customHeight="1" x14ac:dyDescent="0.15">
      <c r="A9" s="52"/>
      <c r="B9" t="s" s="95">
        <v>326</v>
      </c>
      <c r="C9" s="50"/>
      <c r="D9" s="50"/>
      <c r="E9" s="50"/>
      <c r="F9" s="50"/>
      <c r="G9" s="48"/>
      <c r="H9" t="s" s="25">
        <v>327</v>
      </c>
      <c r="I9" s="14">
        <v>4285415753</v>
      </c>
      <c r="J9" t="s" s="25">
        <v>328</v>
      </c>
      <c r="K9" s="14">
        <v>28774050</v>
      </c>
      <c r="L9" t="s" s="25">
        <v>329</v>
      </c>
      <c r="M9" s="14">
        <v>4314189803</v>
      </c>
      <c r="N9" s="14">
        <v>4879013289</v>
      </c>
    </row>
    <row r="10" spans="1:14" ht="16.5" customHeight="1" x14ac:dyDescent="0.15">
      <c r="A10" s="52"/>
      <c r="B10" t="s" s="95">
        <v>330</v>
      </c>
      <c r="C10" s="50"/>
      <c r="D10" s="50"/>
      <c r="E10" s="50"/>
      <c r="F10" s="50"/>
      <c r="G10" s="50"/>
      <c r="H10" s="50"/>
      <c r="I10" s="50"/>
      <c r="J10" s="50"/>
      <c r="K10" s="48"/>
      <c r="L10" t="s" s="25">
        <v>331</v>
      </c>
      <c r="M10" s="14"/>
      <c r="N10" s="14"/>
    </row>
    <row r="11" spans="1:14" ht="16.5" customHeight="1" x14ac:dyDescent="0.15">
      <c r="A11" s="52"/>
      <c r="B11" t="s" s="95">
        <v>332</v>
      </c>
      <c r="C11" s="50"/>
      <c r="D11" s="50"/>
      <c r="E11" s="50"/>
      <c r="F11" s="50"/>
      <c r="G11" s="50"/>
      <c r="H11" s="50"/>
      <c r="I11" s="50"/>
      <c r="J11" s="50"/>
      <c r="K11" s="48"/>
      <c r="L11" t="s" s="25">
        <v>333</v>
      </c>
      <c r="M11" s="14"/>
      <c r="N11" s="14"/>
    </row>
    <row r="12" spans="1:14" ht="16.5" customHeight="1" x14ac:dyDescent="0.15">
      <c r="A12" s="52"/>
      <c r="B12" t="s" s="95">
        <v>334</v>
      </c>
      <c r="C12" s="50"/>
      <c r="D12" s="50"/>
      <c r="E12" s="50"/>
      <c r="F12" s="50"/>
      <c r="G12" s="50"/>
      <c r="H12" s="50"/>
      <c r="I12" s="50"/>
      <c r="J12" s="50"/>
      <c r="K12" s="48"/>
      <c r="L12" t="s" s="25">
        <v>335</v>
      </c>
      <c r="M12" s="14">
        <v>2655004</v>
      </c>
      <c r="N12" s="14">
        <v>78712</v>
      </c>
    </row>
    <row r="13" spans="1:14" ht="16.5" customHeight="1" x14ac:dyDescent="0.15">
      <c r="A13" s="52"/>
      <c r="B13" t="s" s="95">
        <v>336</v>
      </c>
      <c r="C13" s="50"/>
      <c r="D13" s="50"/>
      <c r="E13" s="50"/>
      <c r="F13" s="50"/>
      <c r="G13" s="50"/>
      <c r="H13" s="50"/>
      <c r="I13" s="50"/>
      <c r="J13" s="50"/>
      <c r="K13" s="48"/>
      <c r="L13" t="s" s="25">
        <v>337</v>
      </c>
      <c r="M13" s="14">
        <v>54443632</v>
      </c>
      <c r="N13" s="14">
        <v>36716381</v>
      </c>
    </row>
    <row r="14" spans="1:14" ht="16.5" customHeight="1" x14ac:dyDescent="0.15">
      <c r="A14" s="52"/>
      <c r="B14" t="s" s="95">
        <v>338</v>
      </c>
      <c r="C14" s="50"/>
      <c r="D14" s="50"/>
      <c r="E14" s="50"/>
      <c r="F14" s="50"/>
      <c r="G14" s="50"/>
      <c r="H14" s="50"/>
      <c r="I14" s="50"/>
      <c r="J14" s="50"/>
      <c r="K14" s="48"/>
      <c r="L14" t="s" s="25">
        <v>339</v>
      </c>
      <c r="M14" s="14">
        <v>2555130</v>
      </c>
      <c r="N14" s="14">
        <v>2592869</v>
      </c>
    </row>
    <row r="15" spans="1:14" ht="16.5" customHeight="1" x14ac:dyDescent="0.15">
      <c r="A15" s="53"/>
      <c r="B15" s="96"/>
      <c r="C15" s="50"/>
      <c r="D15" s="50"/>
      <c r="E15" s="50"/>
      <c r="F15" s="50"/>
      <c r="G15" t="s" s="97">
        <v>340</v>
      </c>
      <c r="H15" s="50"/>
      <c r="I15" s="50"/>
      <c r="J15" t="s" s="98">
        <v>341</v>
      </c>
      <c r="K15" s="50"/>
      <c r="L15" t="s" s="25">
        <v>342</v>
      </c>
      <c r="M15" s="14">
        <v>4373843570</v>
      </c>
      <c r="N15" s="14">
        <v>4918401251</v>
      </c>
    </row>
    <row r="16" spans="1:14" ht="16.5" customHeight="1" x14ac:dyDescent="0.15">
      <c r="A16" t="s" s="103">
        <v>343</v>
      </c>
      <c r="B16" t="s" s="95">
        <v>344</v>
      </c>
      <c r="C16" s="50"/>
      <c r="D16" s="50"/>
      <c r="E16" s="50"/>
      <c r="F16" s="50"/>
      <c r="G16" s="50"/>
      <c r="H16" s="50"/>
      <c r="I16" s="50"/>
      <c r="J16" s="50"/>
      <c r="K16" s="48"/>
      <c r="L16" t="s" s="25">
        <v>345</v>
      </c>
      <c r="M16" s="14">
        <v>3174623904</v>
      </c>
      <c r="N16" s="14">
        <v>4012631747</v>
      </c>
    </row>
    <row r="17" spans="1:14" ht="16.5" customHeight="1" x14ac:dyDescent="0.15">
      <c r="A17" s="52"/>
      <c r="B17" t="s" s="95">
        <v>346</v>
      </c>
      <c r="C17" s="50"/>
      <c r="D17" s="50"/>
      <c r="E17" s="50"/>
      <c r="F17" s="50"/>
      <c r="G17" s="50"/>
      <c r="H17" s="50"/>
      <c r="I17" s="50"/>
      <c r="J17" s="50"/>
      <c r="K17" s="48"/>
      <c r="L17" t="s" s="25">
        <v>347</v>
      </c>
      <c r="M17" s="14">
        <v>495261719</v>
      </c>
      <c r="N17" s="14">
        <v>122201466</v>
      </c>
    </row>
    <row r="18" spans="1:14" ht="16.5" customHeight="1" x14ac:dyDescent="0.15">
      <c r="A18" s="52"/>
      <c r="B18" t="s" s="95">
        <v>348</v>
      </c>
      <c r="C18" s="50"/>
      <c r="D18" s="50"/>
      <c r="E18" s="50"/>
      <c r="F18" s="50"/>
      <c r="G18" s="50"/>
      <c r="H18" s="50"/>
      <c r="I18" s="50"/>
      <c r="J18" s="50"/>
      <c r="K18" s="48"/>
      <c r="L18" t="s" s="25">
        <v>349</v>
      </c>
      <c r="M18" s="14"/>
      <c r="N18" s="14"/>
    </row>
    <row r="19" spans="1:14" ht="16.5" customHeight="1" x14ac:dyDescent="0.15">
      <c r="A19" s="52"/>
      <c r="B19" t="s" s="95">
        <v>350</v>
      </c>
      <c r="C19" s="50"/>
      <c r="D19" s="50"/>
      <c r="E19" s="50"/>
      <c r="F19" s="50"/>
      <c r="G19" s="50"/>
      <c r="H19" s="50"/>
      <c r="I19" s="50"/>
      <c r="J19" s="50"/>
      <c r="K19" s="48"/>
      <c r="L19" t="s" s="25">
        <v>351</v>
      </c>
      <c r="M19" s="14"/>
      <c r="N19" s="14"/>
    </row>
    <row r="20" spans="1:14" ht="16.5" customHeight="1" x14ac:dyDescent="0.15">
      <c r="A20" s="52"/>
      <c r="B20" t="s" s="104">
        <v>352</v>
      </c>
      <c r="C20" s="50"/>
      <c r="D20" s="50"/>
      <c r="E20" s="50"/>
      <c r="F20" s="50"/>
      <c r="G20" s="50"/>
      <c r="H20" s="50"/>
      <c r="I20" s="50"/>
      <c r="J20" s="50"/>
      <c r="K20" s="48"/>
      <c r="L20" t="s" s="25">
        <v>353</v>
      </c>
      <c r="M20" s="14">
        <v>327221873</v>
      </c>
      <c r="N20" s="14">
        <v>379920988</v>
      </c>
    </row>
    <row r="21" spans="1:14" ht="16.5" customHeight="1" x14ac:dyDescent="0.15">
      <c r="A21" s="52"/>
      <c r="B21" t="s" s="95">
        <v>354</v>
      </c>
      <c r="C21" s="50"/>
      <c r="D21" s="50"/>
      <c r="E21" s="50"/>
      <c r="F21" s="50"/>
      <c r="G21" s="50"/>
      <c r="H21" s="50"/>
      <c r="I21" s="50"/>
      <c r="J21" s="50"/>
      <c r="K21" s="48"/>
      <c r="L21" t="s" s="25">
        <v>355</v>
      </c>
      <c r="M21" s="14">
        <v>41742598</v>
      </c>
      <c r="N21" s="14">
        <v>46617042</v>
      </c>
    </row>
    <row r="22" spans="1:14" ht="16.5" customHeight="1" x14ac:dyDescent="0.15">
      <c r="A22" s="52"/>
      <c r="B22" t="s" s="95">
        <v>356</v>
      </c>
      <c r="C22" s="50"/>
      <c r="D22" s="50"/>
      <c r="E22" s="50"/>
      <c r="F22" s="50"/>
      <c r="G22" s="50"/>
      <c r="H22" s="50"/>
      <c r="I22" s="50"/>
      <c r="J22" s="50"/>
      <c r="K22" s="48"/>
      <c r="L22" t="s" s="25">
        <v>357</v>
      </c>
      <c r="M22" s="14">
        <v>215739251</v>
      </c>
      <c r="N22" s="14">
        <v>255706475</v>
      </c>
    </row>
    <row r="23" spans="1:14" ht="16.5" customHeight="1" x14ac:dyDescent="0.15">
      <c r="A23" s="52"/>
      <c r="B23" t="s" s="95">
        <v>358</v>
      </c>
      <c r="C23" s="50"/>
      <c r="D23" s="50"/>
      <c r="E23" s="50"/>
      <c r="F23" s="50"/>
      <c r="G23" s="50"/>
      <c r="H23" s="50"/>
      <c r="I23" s="50"/>
      <c r="J23" s="50"/>
      <c r="K23" s="48"/>
      <c r="L23" t="s" s="25">
        <v>359</v>
      </c>
      <c r="M23" s="14">
        <v>87557922</v>
      </c>
      <c r="N23" s="14">
        <v>108369379</v>
      </c>
    </row>
    <row r="24" spans="1:14" ht="16.5" customHeight="1" x14ac:dyDescent="0.15">
      <c r="A24" s="52"/>
      <c r="B24" t="s" s="106">
        <v>360</v>
      </c>
      <c r="C24" t="s" s="93">
        <v>1021</v>
      </c>
      <c r="D24" s="56"/>
      <c r="E24" s="57"/>
      <c r="F24" t="s" s="94">
        <v>362</v>
      </c>
      <c r="G24" t="s" s="95">
        <v>363</v>
      </c>
      <c r="H24" s="50"/>
      <c r="I24" s="50"/>
      <c r="J24" s="50"/>
      <c r="K24" s="48"/>
      <c r="L24" t="s" s="25">
        <v>364</v>
      </c>
      <c r="M24" s="14">
        <v>7990221</v>
      </c>
      <c r="N24" s="14">
        <v>9876645</v>
      </c>
    </row>
    <row r="25" spans="1:14" ht="16.5" customHeight="1" x14ac:dyDescent="0.15">
      <c r="A25" s="52"/>
      <c r="B25" s="52"/>
      <c r="C25" s="60"/>
      <c r="D25" s="61"/>
      <c r="E25" s="62"/>
      <c r="F25" s="53"/>
      <c r="G25" t="s" s="95">
        <v>365</v>
      </c>
      <c r="H25" s="50"/>
      <c r="I25" s="50"/>
      <c r="J25" s="50"/>
      <c r="K25" s="48"/>
      <c r="L25" t="s" s="25">
        <v>366</v>
      </c>
      <c r="M25" s="14"/>
      <c r="N25" s="14"/>
    </row>
    <row r="26" spans="1:14" ht="16.5" customHeight="1" x14ac:dyDescent="0.15">
      <c r="A26" s="52"/>
      <c r="B26" s="52"/>
      <c r="C26" t="s" s="95">
        <v>367</v>
      </c>
      <c r="D26" s="50"/>
      <c r="E26" s="50"/>
      <c r="F26" s="50"/>
      <c r="G26" s="50"/>
      <c r="H26" s="50"/>
      <c r="I26" s="50"/>
      <c r="J26" s="50"/>
      <c r="K26" s="48"/>
      <c r="L26" t="s" s="25">
        <v>368</v>
      </c>
      <c r="M26" s="14">
        <v>7913242</v>
      </c>
      <c r="N26" s="14">
        <v>11107835</v>
      </c>
    </row>
    <row r="27" spans="1:14" ht="16.5" customHeight="1" x14ac:dyDescent="0.15">
      <c r="A27" s="52"/>
      <c r="B27" s="53"/>
      <c r="C27" t="s" s="95">
        <v>369</v>
      </c>
      <c r="D27" s="50"/>
      <c r="E27" s="50"/>
      <c r="F27" s="50"/>
      <c r="G27" s="50"/>
      <c r="H27" s="50"/>
      <c r="I27" s="50"/>
      <c r="J27" s="50"/>
      <c r="K27" s="48"/>
      <c r="L27" t="s" s="25">
        <v>370</v>
      </c>
      <c r="M27" s="14">
        <v>35635384</v>
      </c>
      <c r="N27" s="14">
        <v>25637069</v>
      </c>
    </row>
    <row r="28" spans="1:14" ht="16.5" customHeight="1" x14ac:dyDescent="0.15">
      <c r="A28" s="52"/>
      <c r="B28" t="s" s="95">
        <v>371</v>
      </c>
      <c r="C28" s="50"/>
      <c r="D28" s="50"/>
      <c r="E28" s="50"/>
      <c r="F28" s="50"/>
      <c r="G28" s="50"/>
      <c r="H28" s="50"/>
      <c r="I28" s="50"/>
      <c r="J28" s="50"/>
      <c r="K28" s="48"/>
      <c r="L28" t="s" s="25">
        <v>372</v>
      </c>
      <c r="M28" s="14">
        <v>7980991</v>
      </c>
      <c r="N28" s="14">
        <v>8330025</v>
      </c>
    </row>
    <row r="29" spans="1:14" ht="16.5" customHeight="1" x14ac:dyDescent="0.15">
      <c r="A29" s="53"/>
      <c r="B29" s="96"/>
      <c r="C29" s="50"/>
      <c r="D29" s="50"/>
      <c r="E29" s="50"/>
      <c r="F29" s="50"/>
      <c r="G29" t="s" s="97">
        <v>373</v>
      </c>
      <c r="H29" s="50"/>
      <c r="I29" s="50"/>
      <c r="J29" t="s" s="98">
        <v>374</v>
      </c>
      <c r="K29" s="50"/>
      <c r="L29" t="s" s="25">
        <v>375</v>
      </c>
      <c r="M29" s="14">
        <v>4401667103</v>
      </c>
      <c r="N29" s="14">
        <v>4980398670</v>
      </c>
    </row>
    <row r="30" spans="1:14" ht="16.5" customHeight="1" x14ac:dyDescent="0.15">
      <c r="A30" t="s" s="99">
        <v>376</v>
      </c>
      <c r="B30" s="50"/>
      <c r="C30" s="50"/>
      <c r="D30" s="50"/>
      <c r="E30" s="50"/>
      <c r="F30" s="50"/>
      <c r="G30" s="50"/>
      <c r="H30" s="50"/>
      <c r="I30" s="50"/>
      <c r="J30" s="50"/>
      <c r="K30" s="48"/>
      <c r="L30" t="s" s="25">
        <v>377</v>
      </c>
      <c r="M30" s="14">
        <v>-27823534</v>
      </c>
      <c r="N30" s="14">
        <v>-61997420</v>
      </c>
    </row>
    <row r="31" spans="1:14" ht="16.5" customHeight="1" x14ac:dyDescent="0.15">
      <c r="A31" t="s" s="105">
        <v>378</v>
      </c>
      <c r="B31" t="s" s="95">
        <v>379</v>
      </c>
      <c r="C31" s="50"/>
      <c r="D31" s="50"/>
      <c r="E31" s="50"/>
      <c r="F31" s="50"/>
      <c r="G31" s="50"/>
      <c r="H31" s="50"/>
      <c r="I31" t="s" s="98">
        <v>380</v>
      </c>
      <c r="J31" s="50"/>
      <c r="K31" s="50"/>
      <c r="L31" t="s" s="25">
        <v>381</v>
      </c>
      <c r="M31" s="14"/>
      <c r="N31" s="14"/>
    </row>
    <row r="32" spans="1:14" ht="16.5" customHeight="1" x14ac:dyDescent="0.15">
      <c r="A32" s="53"/>
      <c r="B32" t="s" s="95">
        <v>382</v>
      </c>
      <c r="C32" s="50"/>
      <c r="D32" s="50"/>
      <c r="E32" s="50"/>
      <c r="F32" s="50"/>
      <c r="G32" s="50"/>
      <c r="H32" s="50"/>
      <c r="I32" t="s" s="98">
        <v>193</v>
      </c>
      <c r="J32" s="50"/>
      <c r="K32" s="50"/>
      <c r="L32" t="s" s="25">
        <v>383</v>
      </c>
      <c r="M32" s="14"/>
      <c r="N32" s="14"/>
    </row>
    <row r="33" spans="1:14" ht="16.5" customHeight="1" x14ac:dyDescent="0.15">
      <c r="A33" t="s" s="103">
        <v>384</v>
      </c>
      <c r="B33" t="s" s="95">
        <v>385</v>
      </c>
      <c r="C33" s="50"/>
      <c r="D33" s="50"/>
      <c r="E33" s="50"/>
      <c r="F33" s="50"/>
      <c r="G33" s="50"/>
      <c r="H33" s="50"/>
      <c r="I33" s="50"/>
      <c r="J33" s="50"/>
      <c r="K33" s="48"/>
      <c r="L33" t="s" s="25">
        <v>386</v>
      </c>
      <c r="M33" s="14">
        <v>148065715</v>
      </c>
      <c r="N33" s="14">
        <v>12414855</v>
      </c>
    </row>
    <row r="34" spans="1:14" ht="16.5" customHeight="1" x14ac:dyDescent="0.15">
      <c r="A34" s="52"/>
      <c r="B34" t="s" s="95">
        <v>387</v>
      </c>
      <c r="C34" s="50"/>
      <c r="D34" s="50"/>
      <c r="E34" s="50"/>
      <c r="F34" s="50"/>
      <c r="G34" s="50"/>
      <c r="H34" s="50"/>
      <c r="I34" s="50"/>
      <c r="J34" s="50"/>
      <c r="K34" s="48"/>
      <c r="L34" t="s" s="25">
        <v>388</v>
      </c>
      <c r="M34" s="14"/>
      <c r="N34" s="14"/>
    </row>
    <row r="35" spans="1:14" ht="16.5" customHeight="1" x14ac:dyDescent="0.15">
      <c r="A35" s="52"/>
      <c r="B35" t="s" s="95">
        <v>389</v>
      </c>
      <c r="C35" s="50"/>
      <c r="D35" s="50"/>
      <c r="E35" s="50"/>
      <c r="F35" s="50"/>
      <c r="G35" s="50"/>
      <c r="H35" s="50"/>
      <c r="I35" s="50"/>
      <c r="J35" s="50"/>
      <c r="K35" s="48"/>
      <c r="L35" t="s" s="25">
        <v>390</v>
      </c>
      <c r="M35" s="14">
        <v>33236</v>
      </c>
      <c r="N35" s="14">
        <v>53034</v>
      </c>
    </row>
    <row r="36" spans="1:14" ht="16.5" customHeight="1" x14ac:dyDescent="0.15">
      <c r="A36" s="52"/>
      <c r="B36" t="s" s="95">
        <v>391</v>
      </c>
      <c r="C36" s="50"/>
      <c r="D36" s="50"/>
      <c r="E36" s="50"/>
      <c r="F36" s="50"/>
      <c r="G36" s="50"/>
      <c r="H36" s="50"/>
      <c r="I36" s="50"/>
      <c r="J36" s="50"/>
      <c r="K36" s="48"/>
      <c r="L36" t="s" s="25">
        <v>392</v>
      </c>
      <c r="M36" s="14">
        <v>7462000</v>
      </c>
      <c r="N36" s="14"/>
    </row>
    <row r="37" spans="1:14" ht="16.5" customHeight="1" x14ac:dyDescent="0.15">
      <c r="A37" s="52"/>
      <c r="B37" t="s" s="95">
        <v>393</v>
      </c>
      <c r="C37" s="50"/>
      <c r="D37" s="50"/>
      <c r="E37" s="50"/>
      <c r="F37" s="50"/>
      <c r="G37" s="50"/>
      <c r="H37" s="50"/>
      <c r="I37" s="50"/>
      <c r="J37" s="50"/>
      <c r="K37" s="48"/>
      <c r="L37" t="s" s="25">
        <v>394</v>
      </c>
      <c r="M37" s="14">
        <v>26932</v>
      </c>
      <c r="N37" s="14">
        <v>9204</v>
      </c>
    </row>
    <row r="38" spans="1:14" ht="16.5" customHeight="1" x14ac:dyDescent="0.15">
      <c r="A38" s="52"/>
      <c r="B38" t="s" s="95">
        <v>395</v>
      </c>
      <c r="C38" s="50"/>
      <c r="D38" s="50"/>
      <c r="E38" s="50"/>
      <c r="F38" s="50"/>
      <c r="G38" s="50"/>
      <c r="H38" s="50"/>
      <c r="I38" s="50"/>
      <c r="J38" s="50"/>
      <c r="K38" s="48"/>
      <c r="L38" t="s" s="25">
        <v>396</v>
      </c>
      <c r="M38" s="14"/>
      <c r="N38" s="14"/>
    </row>
    <row r="39" spans="1:14" ht="16.5" customHeight="1" x14ac:dyDescent="0.15">
      <c r="A39" s="53"/>
      <c r="B39" s="96"/>
      <c r="C39" s="50"/>
      <c r="D39" s="50"/>
      <c r="E39" s="50"/>
      <c r="F39" s="50"/>
      <c r="G39" t="s" s="97">
        <v>397</v>
      </c>
      <c r="H39" s="50"/>
      <c r="I39" s="50"/>
      <c r="J39" s="26"/>
      <c r="K39" t="s" s="27">
        <v>196</v>
      </c>
      <c r="L39" t="s" s="25">
        <v>398</v>
      </c>
      <c r="M39" s="14">
        <v>155587883</v>
      </c>
      <c r="N39" s="14">
        <v>12477094</v>
      </c>
    </row>
    <row r="40" spans="1:14" ht="16.5" customHeight="1" x14ac:dyDescent="0.15">
      <c r="A40" t="s" s="103">
        <v>399</v>
      </c>
      <c r="B40" t="s" s="95">
        <v>400</v>
      </c>
      <c r="C40" s="50"/>
      <c r="D40" s="50"/>
      <c r="E40" s="50"/>
      <c r="F40" s="50"/>
      <c r="G40" s="50"/>
      <c r="H40" s="50"/>
      <c r="I40" s="50"/>
      <c r="J40" s="50"/>
      <c r="K40" s="48"/>
      <c r="L40" t="s" s="25">
        <v>401</v>
      </c>
      <c r="M40" s="14">
        <v>1498000</v>
      </c>
      <c r="N40" s="14">
        <v>2300000</v>
      </c>
    </row>
    <row r="41" spans="1:14" ht="16.5" customHeight="1" x14ac:dyDescent="0.15">
      <c r="A41" s="52"/>
      <c r="B41" t="s" s="95">
        <v>402</v>
      </c>
      <c r="C41" s="50"/>
      <c r="D41" s="50"/>
      <c r="E41" s="50"/>
      <c r="F41" s="50"/>
      <c r="G41" s="50"/>
      <c r="H41" s="50"/>
      <c r="I41" s="50"/>
      <c r="J41" s="50"/>
      <c r="K41" s="48"/>
      <c r="L41" t="s" s="25">
        <v>403</v>
      </c>
      <c r="M41" s="14">
        <v>19525636</v>
      </c>
      <c r="N41" s="14">
        <v>25459802</v>
      </c>
    </row>
    <row r="42" spans="1:14" ht="16.5" customHeight="1" x14ac:dyDescent="0.15">
      <c r="A42" s="52"/>
      <c r="B42" t="s" s="95">
        <v>404</v>
      </c>
      <c r="C42" s="50"/>
      <c r="D42" s="50"/>
      <c r="E42" s="50"/>
      <c r="F42" s="50"/>
      <c r="G42" s="50"/>
      <c r="H42" s="50"/>
      <c r="I42" s="50"/>
      <c r="J42" s="50"/>
      <c r="K42" s="48"/>
      <c r="L42" t="s" s="25">
        <v>405</v>
      </c>
      <c r="M42" s="14">
        <v>15168</v>
      </c>
      <c r="N42" s="14">
        <v>3125</v>
      </c>
    </row>
    <row r="43" spans="1:14" ht="16.5" customHeight="1" x14ac:dyDescent="0.15">
      <c r="A43" s="52"/>
      <c r="B43" t="s" s="95">
        <v>406</v>
      </c>
      <c r="C43" s="50"/>
      <c r="D43" s="50"/>
      <c r="E43" s="50"/>
      <c r="F43" s="50"/>
      <c r="G43" s="50"/>
      <c r="H43" s="50"/>
      <c r="I43" s="50"/>
      <c r="J43" s="50"/>
      <c r="K43" s="48"/>
      <c r="L43" t="s" s="25">
        <v>407</v>
      </c>
      <c r="M43" s="14"/>
      <c r="N43" s="14"/>
    </row>
    <row r="44" spans="1:14" ht="16.5" customHeight="1" x14ac:dyDescent="0.15">
      <c r="A44" s="53"/>
      <c r="B44" s="96"/>
      <c r="C44" s="50"/>
      <c r="D44" s="50"/>
      <c r="E44" s="50"/>
      <c r="F44" s="50"/>
      <c r="G44" t="s" s="97">
        <v>408</v>
      </c>
      <c r="H44" s="50"/>
      <c r="I44" s="50"/>
      <c r="J44" s="50"/>
      <c r="K44" t="s" s="27">
        <v>199</v>
      </c>
      <c r="L44" t="s" s="25">
        <v>409</v>
      </c>
      <c r="M44" s="14">
        <v>21038804</v>
      </c>
      <c r="N44" s="14">
        <v>27762928</v>
      </c>
    </row>
    <row r="45" spans="1:14" ht="16.5" customHeight="1" x14ac:dyDescent="0.15">
      <c r="A45" t="s" s="99">
        <v>410</v>
      </c>
      <c r="B45" s="50"/>
      <c r="C45" s="50"/>
      <c r="D45" s="50"/>
      <c r="E45" s="50"/>
      <c r="F45" s="50"/>
      <c r="G45" s="50"/>
      <c r="H45" s="50"/>
      <c r="I45" s="50"/>
      <c r="J45" s="50"/>
      <c r="K45" s="48"/>
      <c r="L45" t="s" s="25">
        <v>411</v>
      </c>
      <c r="M45" s="14">
        <v>134549079</v>
      </c>
      <c r="N45" s="14">
        <v>-15285834</v>
      </c>
    </row>
    <row r="46" spans="1:14" ht="16.5" customHeight="1" x14ac:dyDescent="0.15">
      <c r="A46" t="s" s="99">
        <v>412</v>
      </c>
      <c r="B46" s="50"/>
      <c r="C46" s="50"/>
      <c r="D46" s="50"/>
      <c r="E46" s="50"/>
      <c r="F46" s="50"/>
      <c r="G46" s="50"/>
      <c r="H46" s="50"/>
      <c r="I46" s="50"/>
      <c r="J46" s="50"/>
      <c r="K46" s="48"/>
      <c r="L46" t="s" s="25">
        <v>413</v>
      </c>
      <c r="M46" s="14">
        <v>106725545</v>
      </c>
      <c r="N46" s="14">
        <v>-77283253</v>
      </c>
    </row>
  </sheetData>
  <mergeCells count="73">
    <mergeCell ref="A45:K45"/>
    <mergeCell ref="A46:K46"/>
    <mergeCell ref="B24:B27"/>
    <mergeCell ref="C24:E25"/>
    <mergeCell ref="B31:H31"/>
    <mergeCell ref="I31:K31"/>
    <mergeCell ref="B32:H32"/>
    <mergeCell ref="I32:K32"/>
    <mergeCell ref="B33:K33"/>
    <mergeCell ref="C27:K27"/>
    <mergeCell ref="A16:A29"/>
    <mergeCell ref="A31:A32"/>
    <mergeCell ref="A33:A39"/>
    <mergeCell ref="A40:A44"/>
    <mergeCell ref="B42:K42"/>
    <mergeCell ref="B43:K43"/>
    <mergeCell ref="B44:F44"/>
    <mergeCell ref="G44:J44"/>
    <mergeCell ref="A6:A15"/>
    <mergeCell ref="B6:G6"/>
    <mergeCell ref="J15:K15"/>
    <mergeCell ref="B20:K20"/>
    <mergeCell ref="B21:K21"/>
    <mergeCell ref="A4:G5"/>
    <mergeCell ref="H4:M4"/>
    <mergeCell ref="H5:I5"/>
    <mergeCell ref="J5:K5"/>
    <mergeCell ref="L5:M5"/>
    <mergeCell ref="A30:K30"/>
    <mergeCell ref="B40:K40"/>
    <mergeCell ref="B41:K41"/>
    <mergeCell ref="B34:K34"/>
    <mergeCell ref="B35:K35"/>
    <mergeCell ref="B36:K36"/>
    <mergeCell ref="B37:K37"/>
    <mergeCell ref="B38:K38"/>
    <mergeCell ref="B39:F39"/>
    <mergeCell ref="G39:I39"/>
    <mergeCell ref="B28:K28"/>
    <mergeCell ref="B29:F29"/>
    <mergeCell ref="G29:I29"/>
    <mergeCell ref="J29:K29"/>
    <mergeCell ref="B13:K13"/>
    <mergeCell ref="B14:K14"/>
    <mergeCell ref="B16:K16"/>
    <mergeCell ref="B17:K17"/>
    <mergeCell ref="B18:K18"/>
    <mergeCell ref="B19:K19"/>
    <mergeCell ref="B22:K22"/>
    <mergeCell ref="B23:K23"/>
    <mergeCell ref="F24:F25"/>
    <mergeCell ref="G24:K24"/>
    <mergeCell ref="G25:K25"/>
    <mergeCell ref="C26:K26"/>
    <mergeCell ref="B10:K10"/>
    <mergeCell ref="B11:K11"/>
    <mergeCell ref="B12:K12"/>
    <mergeCell ref="B15:F15"/>
    <mergeCell ref="G15:I15"/>
    <mergeCell ref="B7:C8"/>
    <mergeCell ref="D7:D8"/>
    <mergeCell ref="E7:G7"/>
    <mergeCell ref="E8:G8"/>
    <mergeCell ref="B9:G9"/>
    <mergeCell ref="J3:L3"/>
    <mergeCell ref="M3:N3"/>
    <mergeCell ref="A1:F1"/>
    <mergeCell ref="G1:K1"/>
    <mergeCell ref="M1:N1"/>
    <mergeCell ref="A2:L2"/>
    <mergeCell ref="M2:N2"/>
    <mergeCell ref="A3:D3"/>
    <mergeCell ref="E3:I3"/>
  </mergeCells>
  <hyperlinks>
    <hyperlink ref="M3" r:id="rId2" tooltip="Lien fiche pappers"/>
  </hyperlink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3.1640625" customWidth="1"/>
    <col min="2" max="2" width="10.1640625" customWidth="1"/>
    <col min="3" max="3" width="16.6640625" customWidth="1"/>
    <col min="4" max="4" width="11.6640625" customWidth="1"/>
    <col min="5" max="5" width="6.1640625" customWidth="1"/>
    <col min="6" max="6" width="2.83203125" customWidth="1"/>
    <col min="7" max="7" width="3.5" customWidth="1"/>
    <col min="8" max="9" width="2.83203125" customWidth="1"/>
    <col min="10" max="10" width="6.33203125" customWidth="1"/>
    <col min="11" max="11" width="2.5" customWidth="1"/>
    <col min="12" max="12" width="7.33203125" customWidth="1"/>
    <col min="13" max="13" width="2.6640625" customWidth="1"/>
    <col min="14" max="14" width="3.5" customWidth="1"/>
    <col min="15" max="15" width="15.83203125" customWidth="1"/>
    <col min="16" max="16" width="16.5" customWidth="1"/>
  </cols>
  <sheetData>
    <row r="1" spans="1:16" ht="27" customHeight="1" x14ac:dyDescent="0.15">
      <c r="A1" s="107"/>
      <c r="B1" s="44"/>
      <c r="C1" s="44"/>
      <c r="D1" t="s" s="66">
        <v>414</v>
      </c>
      <c r="E1" s="50"/>
      <c r="F1" s="50"/>
      <c r="G1" s="50"/>
      <c r="H1" s="50"/>
      <c r="I1" s="50"/>
      <c r="J1" s="50"/>
      <c r="K1" s="50"/>
      <c r="L1" s="50"/>
      <c r="M1" s="48"/>
      <c r="N1" s="23"/>
      <c r="O1" t="s" s="67">
        <v>415</v>
      </c>
      <c r="P1" s="44"/>
    </row>
    <row r="2" spans="1:16" ht="27" customHeight="1" x14ac:dyDescent="0.15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t="s" s="68">
        <v>66</v>
      </c>
      <c r="P2" s="44"/>
    </row>
    <row r="3" spans="1:16" ht="16.5" customHeight="1" x14ac:dyDescent="0.15">
      <c r="A3" t="s" s="69">
        <v>67</v>
      </c>
      <c r="B3" s="50"/>
      <c r="C3" s="48"/>
      <c r="D3" t="s" s="69">
        <v>1325</v>
      </c>
      <c r="E3" s="50"/>
      <c r="F3" s="50"/>
      <c r="G3" s="50"/>
      <c r="H3" s="50"/>
      <c r="I3" s="50"/>
      <c r="J3" t="s" s="63">
        <v>62</v>
      </c>
      <c r="K3" s="50"/>
      <c r="L3" s="50"/>
      <c r="M3" s="50"/>
      <c r="N3" s="50"/>
      <c r="O3" t="s" s="151">
        <v>1324</v>
      </c>
      <c r="P3" s="48"/>
    </row>
    <row r="4" spans="1:16" ht="16.5" customHeight="1" x14ac:dyDescent="0.15">
      <c r="A4" s="96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48"/>
      <c r="N4" t="s" s="95">
        <v>0</v>
      </c>
      <c r="O4" s="48"/>
      <c r="P4" t="s" s="28">
        <v>1</v>
      </c>
    </row>
    <row r="5" spans="1:16" ht="16.5" customHeight="1" x14ac:dyDescent="0.15">
      <c r="A5" t="s" s="108">
        <v>416</v>
      </c>
      <c r="B5" t="s" s="95">
        <v>417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48"/>
      <c r="N5" t="s" s="25">
        <v>418</v>
      </c>
      <c r="O5" s="14">
        <v>10187953</v>
      </c>
      <c r="P5" s="14">
        <v>4475156</v>
      </c>
    </row>
    <row r="6" spans="1:16" ht="16.5" customHeight="1" x14ac:dyDescent="0.15">
      <c r="A6" s="52"/>
      <c r="B6" t="s" s="95">
        <v>419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8"/>
      <c r="N6" t="s" s="25">
        <v>420</v>
      </c>
      <c r="O6" s="14">
        <v>36686987</v>
      </c>
      <c r="P6" s="14">
        <v>13792954</v>
      </c>
    </row>
    <row r="7" spans="1:16" ht="16.5" customHeight="1" x14ac:dyDescent="0.15">
      <c r="A7" s="52"/>
      <c r="B7" t="s" s="95">
        <v>391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48"/>
      <c r="N7" t="s" s="25">
        <v>421</v>
      </c>
      <c r="O7" s="14">
        <v>9462001</v>
      </c>
      <c r="P7" s="14">
        <v>843086</v>
      </c>
    </row>
    <row r="8" spans="1:16" ht="16.5" customHeight="1" x14ac:dyDescent="0.15">
      <c r="A8" s="53"/>
      <c r="B8" s="96"/>
      <c r="C8" s="50"/>
      <c r="D8" t="s" s="97">
        <v>422</v>
      </c>
      <c r="E8" s="50"/>
      <c r="F8" s="50"/>
      <c r="G8" s="50"/>
      <c r="H8" s="50"/>
      <c r="I8" s="50"/>
      <c r="J8" t="s" s="98">
        <v>423</v>
      </c>
      <c r="K8" s="50"/>
      <c r="L8" s="50"/>
      <c r="M8" s="48"/>
      <c r="N8" t="s" s="25">
        <v>424</v>
      </c>
      <c r="O8" s="14">
        <v>56336941</v>
      </c>
      <c r="P8" s="14">
        <v>19111196</v>
      </c>
    </row>
    <row r="9" spans="1:16" ht="16.5" customHeight="1" x14ac:dyDescent="0.15">
      <c r="A9" t="s" s="109">
        <v>425</v>
      </c>
      <c r="B9" t="s" s="104">
        <v>426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48"/>
      <c r="N9" t="s" s="25">
        <v>427</v>
      </c>
      <c r="O9" s="14">
        <v>54840144</v>
      </c>
      <c r="P9" s="14">
        <v>32734257</v>
      </c>
    </row>
    <row r="10" spans="1:16" ht="16.5" customHeight="1" x14ac:dyDescent="0.15">
      <c r="A10" s="52"/>
      <c r="B10" t="s" s="95">
        <v>428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8"/>
      <c r="N10" t="s" s="25">
        <v>429</v>
      </c>
      <c r="O10" s="14">
        <v>30523715</v>
      </c>
      <c r="P10" s="14">
        <v>6256228</v>
      </c>
    </row>
    <row r="11" spans="1:16" ht="16.5" customHeight="1" x14ac:dyDescent="0.15">
      <c r="A11" s="52"/>
      <c r="B11" t="s" s="104">
        <v>430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48"/>
      <c r="N11" t="s" s="25">
        <v>431</v>
      </c>
      <c r="O11" s="14">
        <v>3631369</v>
      </c>
      <c r="P11" s="14">
        <v>17900000</v>
      </c>
    </row>
    <row r="12" spans="1:16" ht="16.5" customHeight="1" x14ac:dyDescent="0.15">
      <c r="A12" s="53"/>
      <c r="B12" s="96"/>
      <c r="C12" s="50"/>
      <c r="D12" t="s" s="97">
        <v>432</v>
      </c>
      <c r="E12" s="50"/>
      <c r="F12" s="50"/>
      <c r="G12" s="50"/>
      <c r="H12" s="50"/>
      <c r="I12" s="50"/>
      <c r="J12" t="s" s="98">
        <v>433</v>
      </c>
      <c r="K12" s="50"/>
      <c r="L12" s="50"/>
      <c r="M12" s="48"/>
      <c r="N12" t="s" s="25">
        <v>434</v>
      </c>
      <c r="O12" s="14">
        <v>88995228</v>
      </c>
      <c r="P12" s="14">
        <v>56890485</v>
      </c>
    </row>
    <row r="13" spans="1:16" ht="16.5" customHeight="1" x14ac:dyDescent="0.15">
      <c r="A13" t="s" s="99">
        <v>435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48"/>
      <c r="N13" t="s" s="25">
        <v>436</v>
      </c>
      <c r="O13" s="14">
        <v>-32658287</v>
      </c>
      <c r="P13" s="14">
        <v>-37779289</v>
      </c>
    </row>
    <row r="14" spans="1:16" ht="16.5" customHeight="1" x14ac:dyDescent="0.15">
      <c r="A14" t="s" s="95">
        <v>437</v>
      </c>
      <c r="B14" s="50"/>
      <c r="C14" s="50"/>
      <c r="D14" s="50"/>
      <c r="E14" s="50"/>
      <c r="F14" s="50"/>
      <c r="G14" s="50"/>
      <c r="H14" s="50"/>
      <c r="I14" s="50"/>
      <c r="J14" t="s" s="98">
        <v>438</v>
      </c>
      <c r="K14" s="50"/>
      <c r="L14" s="50"/>
      <c r="M14" s="48"/>
      <c r="N14" t="s" s="25">
        <v>439</v>
      </c>
      <c r="O14" s="14"/>
      <c r="P14" s="14"/>
    </row>
    <row r="15" spans="1:16" ht="16.5" customHeight="1" x14ac:dyDescent="0.15">
      <c r="A15" t="s" s="95">
        <v>440</v>
      </c>
      <c r="B15" s="50"/>
      <c r="C15" s="50"/>
      <c r="D15" t="s" s="98">
        <v>441</v>
      </c>
      <c r="E15" s="50"/>
      <c r="F15" s="50"/>
      <c r="G15" s="50"/>
      <c r="H15" s="50"/>
      <c r="I15" s="50"/>
      <c r="J15" s="50"/>
      <c r="K15" s="50"/>
      <c r="L15" s="50"/>
      <c r="M15" s="48"/>
      <c r="N15" t="s" s="25">
        <v>442</v>
      </c>
      <c r="O15" s="14">
        <v>-3650</v>
      </c>
      <c r="P15" s="14">
        <v>9470</v>
      </c>
    </row>
    <row r="16" spans="1:16" ht="16.5" customHeight="1" x14ac:dyDescent="0.15">
      <c r="A16" t="s" s="99">
        <v>443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48"/>
      <c r="N16" t="s" s="25">
        <v>444</v>
      </c>
      <c r="O16" s="14">
        <v>4585768394</v>
      </c>
      <c r="P16" s="14">
        <v>4949989541</v>
      </c>
    </row>
    <row r="17" spans="1:16" ht="16.5" customHeight="1" x14ac:dyDescent="0.15">
      <c r="A17" t="s" s="99">
        <v>445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48"/>
      <c r="N17" t="s" s="25">
        <v>446</v>
      </c>
      <c r="O17" s="14">
        <v>4511697486</v>
      </c>
      <c r="P17" s="14">
        <v>5065061553</v>
      </c>
    </row>
    <row r="18" spans="1:16" ht="16.5" customHeight="1" x14ac:dyDescent="0.15">
      <c r="A18" t="s" s="99">
        <v>447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48"/>
      <c r="N18" t="s" s="25">
        <v>448</v>
      </c>
      <c r="O18" s="14">
        <v>74070908</v>
      </c>
      <c r="P18" s="14">
        <v>-115072012</v>
      </c>
    </row>
    <row r="19" spans="1:16" ht="16.5" customHeight="1" x14ac:dyDescent="0.15">
      <c r="A19" t="s" s="103">
        <v>449</v>
      </c>
      <c r="B19" t="s" s="110">
        <v>450</v>
      </c>
      <c r="C19" t="s" s="111">
        <v>451</v>
      </c>
      <c r="D19" s="50"/>
      <c r="E19" s="50"/>
      <c r="F19" s="50"/>
      <c r="G19" s="50"/>
      <c r="H19" s="50"/>
      <c r="I19" s="50"/>
      <c r="J19" s="50"/>
      <c r="K19" s="50"/>
      <c r="L19" s="50"/>
      <c r="M19" s="48"/>
      <c r="N19" t="s" s="25">
        <v>452</v>
      </c>
      <c r="O19" s="14"/>
      <c r="P19" s="14"/>
    </row>
    <row r="20" spans="1:16" ht="16.5" customHeight="1" x14ac:dyDescent="0.15">
      <c r="A20" s="52"/>
      <c r="B20" s="60"/>
      <c r="C20" t="s" s="111">
        <v>453</v>
      </c>
      <c r="D20" s="50"/>
      <c r="E20" s="50"/>
      <c r="F20" s="50"/>
      <c r="G20" s="50"/>
      <c r="H20" s="50"/>
      <c r="I20" s="50"/>
      <c r="J20" s="50"/>
      <c r="K20" s="50"/>
      <c r="L20" s="50"/>
      <c r="M20" s="48"/>
      <c r="N20" t="s" s="25">
        <v>454</v>
      </c>
      <c r="O20" s="14"/>
      <c r="P20" s="14"/>
    </row>
    <row r="21" spans="1:16" ht="16.5" customHeight="1" x14ac:dyDescent="0.15">
      <c r="A21" s="52"/>
      <c r="B21" t="s" s="95">
        <v>455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48"/>
      <c r="N21" t="s" s="25">
        <v>456</v>
      </c>
      <c r="O21" s="14"/>
      <c r="P21" s="14"/>
    </row>
    <row r="22" spans="1:16" ht="27" customHeight="1" x14ac:dyDescent="0.15">
      <c r="A22" s="52"/>
      <c r="B22" t="s" s="95">
        <v>457</v>
      </c>
      <c r="C22" s="48"/>
      <c r="D22" t="s" s="95">
        <v>458</v>
      </c>
      <c r="E22" s="50"/>
      <c r="F22" s="50"/>
      <c r="G22" s="50"/>
      <c r="H22" s="48"/>
      <c r="I22" t="s" s="25">
        <v>459</v>
      </c>
      <c r="J22" s="112"/>
      <c r="K22" s="50"/>
      <c r="L22" s="48"/>
      <c r="M22" t="s" s="29">
        <v>1269</v>
      </c>
      <c r="N22" t="s" s="25">
        <v>461</v>
      </c>
      <c r="O22" s="14"/>
      <c r="P22" s="14"/>
    </row>
    <row r="23" spans="1:16" ht="16.5" customHeight="1" x14ac:dyDescent="0.15">
      <c r="A23" s="52"/>
      <c r="B23" t="s" s="95">
        <v>462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48"/>
      <c r="N23" t="s" s="25">
        <v>463</v>
      </c>
      <c r="O23" s="14"/>
      <c r="P23" s="14"/>
    </row>
    <row r="24" spans="1:16" ht="16.5" customHeight="1" x14ac:dyDescent="0.15">
      <c r="A24" s="53"/>
      <c r="B24" t="s" s="95">
        <v>464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48"/>
      <c r="N24" t="s" s="25">
        <v>465</v>
      </c>
      <c r="O24" s="14"/>
      <c r="P24" s="14"/>
    </row>
  </sheetData>
  <mergeCells count="43">
    <mergeCell ref="A13:M13"/>
    <mergeCell ref="A14:I14"/>
    <mergeCell ref="J14:M14"/>
    <mergeCell ref="D15:M15"/>
    <mergeCell ref="A16:M16"/>
    <mergeCell ref="A15:C15"/>
    <mergeCell ref="A19:A24"/>
    <mergeCell ref="B19:B20"/>
    <mergeCell ref="B22:C22"/>
    <mergeCell ref="C19:M19"/>
    <mergeCell ref="C20:M20"/>
    <mergeCell ref="B21:M21"/>
    <mergeCell ref="D22:H22"/>
    <mergeCell ref="J22:L22"/>
    <mergeCell ref="B23:M23"/>
    <mergeCell ref="B24:M24"/>
    <mergeCell ref="A17:M17"/>
    <mergeCell ref="A18:M18"/>
    <mergeCell ref="D12:I12"/>
    <mergeCell ref="J12:M12"/>
    <mergeCell ref="D8:I8"/>
    <mergeCell ref="J8:M8"/>
    <mergeCell ref="A9:A12"/>
    <mergeCell ref="B9:M9"/>
    <mergeCell ref="B10:M10"/>
    <mergeCell ref="B11:M11"/>
    <mergeCell ref="B12:C12"/>
    <mergeCell ref="A4:M4"/>
    <mergeCell ref="N4:O4"/>
    <mergeCell ref="A5:A8"/>
    <mergeCell ref="B5:M5"/>
    <mergeCell ref="B6:M6"/>
    <mergeCell ref="B7:M7"/>
    <mergeCell ref="B8:C8"/>
    <mergeCell ref="J3:N3"/>
    <mergeCell ref="O3:P3"/>
    <mergeCell ref="A1:C1"/>
    <mergeCell ref="D1:M1"/>
    <mergeCell ref="O1:P1"/>
    <mergeCell ref="A2:N2"/>
    <mergeCell ref="O2:P2"/>
    <mergeCell ref="A3:C3"/>
    <mergeCell ref="D3:I3"/>
  </mergeCells>
  <hyperlinks>
    <hyperlink ref="O3" r:id="rId2" tooltip="Lien fiche pappers"/>
  </hyperlink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3" customWidth="1"/>
    <col min="2" max="2" width="3.1640625" customWidth="1"/>
    <col min="3" max="3" width="2.5" customWidth="1"/>
    <col min="4" max="4" width="2.83203125" customWidth="1"/>
    <col min="5" max="5" width="8.6640625" customWidth="1"/>
    <col min="6" max="6" width="1.5" customWidth="1"/>
    <col min="7" max="7" width="5.6640625" customWidth="1"/>
    <col min="8" max="8" width="12.6640625" customWidth="1"/>
    <col min="9" max="10" width="3.5" customWidth="1"/>
    <col min="11" max="11" width="10.6640625" customWidth="1"/>
    <col min="12" max="12" width="1.6640625" customWidth="1"/>
    <col min="13" max="13" width="3.5" customWidth="1"/>
    <col min="14" max="14" width="14.6640625" customWidth="1"/>
    <col min="15" max="15" width="3.5" customWidth="1"/>
    <col min="16" max="16" width="14.6640625" customWidth="1"/>
    <col min="17" max="17" width="3.5" customWidth="1"/>
    <col min="18" max="18" width="2.83203125" customWidth="1"/>
    <col min="19" max="19" width="14.33203125" customWidth="1"/>
  </cols>
  <sheetData>
    <row r="1" spans="1:19" ht="27" customHeight="1" x14ac:dyDescent="0.15">
      <c r="A1" s="116"/>
      <c r="B1" s="44"/>
      <c r="C1" s="44"/>
      <c r="D1" s="44"/>
      <c r="E1" s="44"/>
      <c r="F1" s="44"/>
      <c r="G1" s="30"/>
      <c r="H1" t="s" s="66">
        <v>466</v>
      </c>
      <c r="I1" s="50"/>
      <c r="J1" s="50"/>
      <c r="K1" s="50"/>
      <c r="L1" s="50"/>
      <c r="M1" s="50"/>
      <c r="N1" s="48"/>
      <c r="O1" s="31"/>
      <c r="P1" t="s" s="67">
        <v>467</v>
      </c>
      <c r="Q1" s="44"/>
      <c r="R1" s="44"/>
      <c r="S1" s="44"/>
    </row>
    <row r="2" spans="1:19" ht="27" customHeight="1" x14ac:dyDescent="0.15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t="s" s="68">
        <v>66</v>
      </c>
      <c r="Q2" s="44"/>
      <c r="R2" s="44"/>
      <c r="S2" s="44"/>
    </row>
    <row r="3" spans="1:19" ht="16.5" customHeight="1" x14ac:dyDescent="0.15">
      <c r="A3" t="s" s="69">
        <v>67</v>
      </c>
      <c r="B3" s="50"/>
      <c r="C3" s="50"/>
      <c r="D3" s="50"/>
      <c r="E3" s="50"/>
      <c r="F3" s="50"/>
      <c r="G3" s="48"/>
      <c r="H3" t="s" s="69">
        <v>1325</v>
      </c>
      <c r="I3" s="50"/>
      <c r="J3" s="50"/>
      <c r="K3" s="50"/>
      <c r="L3" s="50"/>
      <c r="M3" s="50"/>
      <c r="N3" t="s" s="63">
        <v>69</v>
      </c>
      <c r="O3" s="50"/>
      <c r="P3" t="s" s="152">
        <v>1324</v>
      </c>
      <c r="Q3" s="50"/>
      <c r="R3" s="50"/>
      <c r="S3" s="48"/>
    </row>
    <row r="4" spans="1:19" ht="16.5" customHeight="1" x14ac:dyDescent="0.15">
      <c r="A4" t="s" s="118">
        <v>1086</v>
      </c>
      <c r="B4" s="56"/>
      <c r="C4" s="57"/>
      <c r="D4" t="s" s="119">
        <v>576</v>
      </c>
      <c r="E4" s="56"/>
      <c r="F4" s="56"/>
      <c r="G4" s="56"/>
      <c r="H4" s="56"/>
      <c r="I4" s="56"/>
      <c r="J4" s="56"/>
      <c r="K4" s="56"/>
      <c r="L4" s="57"/>
      <c r="M4" t="s" s="114">
        <v>470</v>
      </c>
      <c r="N4" s="56"/>
      <c r="O4" t="s" s="71">
        <v>471</v>
      </c>
      <c r="P4" s="50"/>
      <c r="Q4" s="50"/>
      <c r="R4" s="50"/>
      <c r="S4" s="48"/>
    </row>
    <row r="5" spans="1:19" ht="56.25" customHeight="1" x14ac:dyDescent="0.15">
      <c r="A5" s="58"/>
      <c r="B5" s="44"/>
      <c r="C5" s="59"/>
      <c r="D5" s="58"/>
      <c r="E5" s="44"/>
      <c r="F5" s="44"/>
      <c r="G5" s="44"/>
      <c r="H5" s="44"/>
      <c r="I5" s="44"/>
      <c r="J5" s="44"/>
      <c r="K5" s="44"/>
      <c r="L5" s="59"/>
      <c r="M5" s="60"/>
      <c r="N5" s="61"/>
      <c r="O5" t="s" s="120">
        <v>472</v>
      </c>
      <c r="P5" s="50"/>
      <c r="Q5" t="s" s="120">
        <v>473</v>
      </c>
      <c r="R5" s="50"/>
      <c r="S5" s="48"/>
    </row>
    <row r="6" spans="1:19" ht="16.5" customHeight="1" x14ac:dyDescent="0.15">
      <c r="A6" s="60"/>
      <c r="B6" s="61"/>
      <c r="C6" s="62"/>
      <c r="D6" s="60"/>
      <c r="E6" s="61"/>
      <c r="F6" s="61"/>
      <c r="G6" s="61"/>
      <c r="H6" s="61"/>
      <c r="I6" s="61"/>
      <c r="J6" s="61"/>
      <c r="K6" s="61"/>
      <c r="L6" s="62"/>
      <c r="M6" s="115">
        <v>1</v>
      </c>
      <c r="N6" s="48"/>
      <c r="O6" s="115">
        <v>2</v>
      </c>
      <c r="P6" s="48"/>
      <c r="Q6" s="115">
        <v>3</v>
      </c>
      <c r="R6" s="50"/>
      <c r="S6" s="48"/>
    </row>
    <row r="7" spans="1:19" ht="16.5" customHeight="1" x14ac:dyDescent="0.15">
      <c r="A7" t="s" s="121">
        <v>474</v>
      </c>
      <c r="B7" t="s" s="49">
        <v>475</v>
      </c>
      <c r="C7" s="50"/>
      <c r="D7" s="50"/>
      <c r="E7" s="50"/>
      <c r="F7" s="50"/>
      <c r="G7" s="50"/>
      <c r="H7" s="50"/>
      <c r="I7" t="s" s="117">
        <v>1220</v>
      </c>
      <c r="J7" s="50"/>
      <c r="K7" s="50"/>
      <c r="L7" s="48"/>
      <c r="M7" t="s" s="13">
        <v>477</v>
      </c>
      <c r="N7" s="14"/>
      <c r="O7" t="s" s="13">
        <v>478</v>
      </c>
      <c r="P7" s="14"/>
      <c r="Q7" t="s" s="13">
        <v>479</v>
      </c>
      <c r="R7" s="54"/>
      <c r="S7" s="48"/>
    </row>
    <row r="8" spans="1:19" ht="16.5" customHeight="1" x14ac:dyDescent="0.15">
      <c r="A8" s="53"/>
      <c r="B8" t="s" s="49">
        <v>480</v>
      </c>
      <c r="C8" s="50"/>
      <c r="D8" s="50"/>
      <c r="E8" s="50"/>
      <c r="F8" s="50"/>
      <c r="G8" s="50"/>
      <c r="H8" s="50"/>
      <c r="I8" t="s" s="117">
        <v>1015</v>
      </c>
      <c r="J8" s="50"/>
      <c r="K8" s="50"/>
      <c r="L8" s="48"/>
      <c r="M8" t="s" s="13">
        <v>482</v>
      </c>
      <c r="N8" s="14">
        <v>33472603</v>
      </c>
      <c r="O8" t="s" s="13">
        <v>483</v>
      </c>
      <c r="P8" s="14"/>
      <c r="Q8" t="s" s="13">
        <v>484</v>
      </c>
      <c r="R8" s="54">
        <v>2354000</v>
      </c>
      <c r="S8" s="48"/>
    </row>
    <row r="9" spans="1:19" ht="16.5" customHeight="1" x14ac:dyDescent="0.15">
      <c r="A9" t="s" s="51">
        <v>596</v>
      </c>
      <c r="B9" t="s" s="49">
        <v>799</v>
      </c>
      <c r="C9" s="50"/>
      <c r="D9" s="50"/>
      <c r="E9" s="50"/>
      <c r="F9" s="50"/>
      <c r="G9" s="50"/>
      <c r="H9" s="50"/>
      <c r="I9" s="50"/>
      <c r="J9" s="50"/>
      <c r="K9" s="50"/>
      <c r="L9" s="48"/>
      <c r="M9" t="s" s="13">
        <v>487</v>
      </c>
      <c r="N9" s="32"/>
      <c r="O9" t="s" s="13">
        <v>488</v>
      </c>
      <c r="P9" s="32"/>
      <c r="Q9" t="s" s="13">
        <v>489</v>
      </c>
      <c r="R9" s="113"/>
      <c r="S9" s="48"/>
    </row>
    <row r="10" spans="1:19" ht="16.5" customHeight="1" x14ac:dyDescent="0.15">
      <c r="A10" s="52"/>
      <c r="B10" t="s" s="51">
        <v>807</v>
      </c>
      <c r="C10" t="s" s="49">
        <v>808</v>
      </c>
      <c r="D10" s="50"/>
      <c r="E10" s="48"/>
      <c r="F10" t="s" s="19">
        <v>1266</v>
      </c>
      <c r="G10" t="s" s="49">
        <v>515</v>
      </c>
      <c r="H10" s="48"/>
      <c r="I10" t="s" s="13">
        <v>494</v>
      </c>
      <c r="J10" s="112"/>
      <c r="K10" s="48"/>
      <c r="L10" t="s" s="19">
        <v>1269</v>
      </c>
      <c r="M10" t="s" s="13">
        <v>496</v>
      </c>
      <c r="N10" s="32"/>
      <c r="O10" t="s" s="13">
        <v>497</v>
      </c>
      <c r="P10" s="32"/>
      <c r="Q10" t="s" s="13">
        <v>498</v>
      </c>
      <c r="R10" s="113"/>
      <c r="S10" s="48"/>
    </row>
    <row r="11" spans="1:19" ht="16.5" customHeight="1" x14ac:dyDescent="0.15">
      <c r="A11" s="52"/>
      <c r="B11" s="52"/>
      <c r="C11" t="s" s="49">
        <v>816</v>
      </c>
      <c r="D11" s="50"/>
      <c r="E11" s="48"/>
      <c r="F11" t="s" s="19">
        <v>1266</v>
      </c>
      <c r="G11" t="s" s="49">
        <v>515</v>
      </c>
      <c r="H11" s="48"/>
      <c r="I11" t="s" s="13">
        <v>502</v>
      </c>
      <c r="J11" s="112"/>
      <c r="K11" s="48"/>
      <c r="L11" t="s" s="19">
        <v>1269</v>
      </c>
      <c r="M11" t="s" s="13">
        <v>504</v>
      </c>
      <c r="N11" s="32"/>
      <c r="O11" t="s" s="13">
        <v>505</v>
      </c>
      <c r="P11" s="32"/>
      <c r="Q11" t="s" s="13">
        <v>506</v>
      </c>
      <c r="R11" s="113"/>
      <c r="S11" s="48"/>
    </row>
    <row r="12" spans="1:19" ht="27" customHeight="1" x14ac:dyDescent="0.15">
      <c r="A12" s="52"/>
      <c r="B12" s="53"/>
      <c r="C12" t="s" s="49">
        <v>507</v>
      </c>
      <c r="D12" s="50"/>
      <c r="E12" s="50"/>
      <c r="F12" s="50"/>
      <c r="G12" s="48"/>
      <c r="H12" t="s" s="49">
        <v>515</v>
      </c>
      <c r="I12" s="48"/>
      <c r="J12" t="s" s="13">
        <v>509</v>
      </c>
      <c r="K12" s="33"/>
      <c r="L12" t="s" s="19">
        <v>1269</v>
      </c>
      <c r="M12" t="s" s="13">
        <v>511</v>
      </c>
      <c r="N12" s="32"/>
      <c r="O12" t="s" s="13">
        <v>512</v>
      </c>
      <c r="P12" s="32"/>
      <c r="Q12" t="s" s="13">
        <v>513</v>
      </c>
      <c r="R12" s="113"/>
      <c r="S12" s="48"/>
    </row>
    <row r="13" spans="1:19" ht="27" customHeight="1" x14ac:dyDescent="0.15">
      <c r="A13" s="52"/>
      <c r="B13" t="s" s="49">
        <v>514</v>
      </c>
      <c r="C13" s="50"/>
      <c r="D13" s="50"/>
      <c r="E13" s="50"/>
      <c r="F13" s="50"/>
      <c r="G13" s="48"/>
      <c r="H13" t="s" s="49">
        <v>515</v>
      </c>
      <c r="I13" s="48"/>
      <c r="J13" t="s" s="13">
        <v>516</v>
      </c>
      <c r="K13" s="33"/>
      <c r="L13" t="s" s="19">
        <v>1269</v>
      </c>
      <c r="M13" t="s" s="13">
        <v>518</v>
      </c>
      <c r="N13" s="32"/>
      <c r="O13" t="s" s="13">
        <v>519</v>
      </c>
      <c r="P13" s="32"/>
      <c r="Q13" t="s" s="13">
        <v>520</v>
      </c>
      <c r="R13" s="113"/>
      <c r="S13" s="48"/>
    </row>
    <row r="14" spans="1:19" ht="16.5" customHeight="1" x14ac:dyDescent="0.15">
      <c r="A14" s="52"/>
      <c r="B14" t="s" s="51">
        <v>521</v>
      </c>
      <c r="C14" t="s" s="49">
        <v>522</v>
      </c>
      <c r="D14" s="50"/>
      <c r="E14" s="50"/>
      <c r="F14" s="50"/>
      <c r="G14" s="50"/>
      <c r="H14" s="50"/>
      <c r="I14" s="50"/>
      <c r="J14" s="50"/>
      <c r="K14" s="50"/>
      <c r="L14" s="48"/>
      <c r="M14" t="s" s="13">
        <v>523</v>
      </c>
      <c r="N14" s="32"/>
      <c r="O14" t="s" s="13">
        <v>524</v>
      </c>
      <c r="P14" s="32"/>
      <c r="Q14" t="s" s="13">
        <v>525</v>
      </c>
      <c r="R14" s="113"/>
      <c r="S14" s="48"/>
    </row>
    <row r="15" spans="1:19" ht="16.5" customHeight="1" x14ac:dyDescent="0.15">
      <c r="A15" s="52"/>
      <c r="B15" s="52"/>
      <c r="C15" t="s" s="49">
        <v>526</v>
      </c>
      <c r="D15" s="50"/>
      <c r="E15" s="50"/>
      <c r="F15" s="50"/>
      <c r="G15" s="50"/>
      <c r="H15" s="50"/>
      <c r="I15" s="50"/>
      <c r="J15" s="50"/>
      <c r="K15" s="50"/>
      <c r="L15" s="48"/>
      <c r="M15" t="s" s="13">
        <v>527</v>
      </c>
      <c r="N15" s="32"/>
      <c r="O15" t="s" s="13">
        <v>528</v>
      </c>
      <c r="P15" s="32"/>
      <c r="Q15" t="s" s="13">
        <v>529</v>
      </c>
      <c r="R15" s="113"/>
      <c r="S15" s="48"/>
    </row>
    <row r="16" spans="1:19" ht="16.5" customHeight="1" x14ac:dyDescent="0.15">
      <c r="A16" s="52"/>
      <c r="B16" s="52"/>
      <c r="C16" t="s" s="49">
        <v>530</v>
      </c>
      <c r="D16" s="50"/>
      <c r="E16" s="50"/>
      <c r="F16" s="50"/>
      <c r="G16" s="50"/>
      <c r="H16" s="50"/>
      <c r="I16" s="50"/>
      <c r="J16" s="50"/>
      <c r="K16" s="50"/>
      <c r="L16" s="48"/>
      <c r="M16" t="s" s="13">
        <v>531</v>
      </c>
      <c r="N16" s="32"/>
      <c r="O16" t="s" s="13">
        <v>532</v>
      </c>
      <c r="P16" s="32"/>
      <c r="Q16" t="s" s="13">
        <v>533</v>
      </c>
      <c r="R16" s="113"/>
      <c r="S16" s="48"/>
    </row>
    <row r="17" spans="1:19" ht="16.5" customHeight="1" x14ac:dyDescent="0.15">
      <c r="A17" s="52"/>
      <c r="B17" s="53"/>
      <c r="C17" t="s" s="49">
        <v>534</v>
      </c>
      <c r="D17" s="50"/>
      <c r="E17" s="50"/>
      <c r="F17" s="50"/>
      <c r="G17" s="50"/>
      <c r="H17" s="50"/>
      <c r="I17" s="50"/>
      <c r="J17" s="50"/>
      <c r="K17" s="50"/>
      <c r="L17" s="48"/>
      <c r="M17" t="s" s="13">
        <v>535</v>
      </c>
      <c r="N17" s="32"/>
      <c r="O17" t="s" s="13">
        <v>536</v>
      </c>
      <c r="P17" s="32"/>
      <c r="Q17" t="s" s="13">
        <v>537</v>
      </c>
      <c r="R17" s="113"/>
      <c r="S17" s="48"/>
    </row>
    <row r="18" spans="1:19" ht="16.5" customHeight="1" x14ac:dyDescent="0.15">
      <c r="A18" s="52"/>
      <c r="B18" t="s" s="49">
        <v>644</v>
      </c>
      <c r="C18" s="50"/>
      <c r="D18" s="50"/>
      <c r="E18" s="50"/>
      <c r="F18" s="50"/>
      <c r="G18" s="50"/>
      <c r="H18" s="50"/>
      <c r="I18" s="50"/>
      <c r="J18" s="50"/>
      <c r="K18" s="50"/>
      <c r="L18" s="48"/>
      <c r="M18" t="s" s="13">
        <v>539</v>
      </c>
      <c r="N18" s="32"/>
      <c r="O18" t="s" s="13">
        <v>540</v>
      </c>
      <c r="P18" s="32"/>
      <c r="Q18" t="s" s="13">
        <v>541</v>
      </c>
      <c r="R18" s="113"/>
      <c r="S18" s="48"/>
    </row>
    <row r="19" spans="1:19" ht="16.5" customHeight="1" x14ac:dyDescent="0.15">
      <c r="A19" s="52"/>
      <c r="B19" t="s" s="49">
        <v>649</v>
      </c>
      <c r="C19" s="50"/>
      <c r="D19" s="50"/>
      <c r="E19" s="50"/>
      <c r="F19" s="50"/>
      <c r="G19" s="50"/>
      <c r="H19" s="50"/>
      <c r="I19" s="50"/>
      <c r="J19" s="50"/>
      <c r="K19" s="50"/>
      <c r="L19" s="48"/>
      <c r="M19" t="s" s="13">
        <v>543</v>
      </c>
      <c r="N19" s="32"/>
      <c r="O19" t="s" s="13">
        <v>544</v>
      </c>
      <c r="P19" s="32"/>
      <c r="Q19" t="s" s="13">
        <v>545</v>
      </c>
      <c r="R19" s="113"/>
      <c r="S19" s="48"/>
    </row>
    <row r="20" spans="1:19" ht="16.5" customHeight="1" x14ac:dyDescent="0.15">
      <c r="A20" s="53"/>
      <c r="B20" t="s" s="78">
        <v>546</v>
      </c>
      <c r="C20" s="50"/>
      <c r="D20" s="50"/>
      <c r="E20" s="50"/>
      <c r="F20" s="50"/>
      <c r="G20" s="50"/>
      <c r="H20" s="50"/>
      <c r="I20" s="50"/>
      <c r="J20" s="50"/>
      <c r="K20" s="50"/>
      <c r="L20" s="48"/>
      <c r="M20" t="s" s="13">
        <v>547</v>
      </c>
      <c r="N20" s="14">
        <v>172359841</v>
      </c>
      <c r="O20" t="s" s="13">
        <v>548</v>
      </c>
      <c r="P20" s="14"/>
      <c r="Q20" t="s" s="13">
        <v>549</v>
      </c>
      <c r="R20" s="54">
        <v>4774313</v>
      </c>
      <c r="S20" s="48"/>
    </row>
    <row r="21" spans="1:19" ht="16.5" customHeight="1" x14ac:dyDescent="0.15">
      <c r="A21" t="s" s="122">
        <v>659</v>
      </c>
      <c r="B21" t="s" s="49">
        <v>660</v>
      </c>
      <c r="C21" s="50"/>
      <c r="D21" s="50"/>
      <c r="E21" s="50"/>
      <c r="F21" s="50"/>
      <c r="G21" s="50"/>
      <c r="H21" s="50"/>
      <c r="I21" s="50"/>
      <c r="J21" s="50"/>
      <c r="K21" s="50"/>
      <c r="L21" s="48"/>
      <c r="M21" t="s" s="13">
        <v>552</v>
      </c>
      <c r="N21" s="32"/>
      <c r="O21" t="s" s="13">
        <v>553</v>
      </c>
      <c r="P21" s="32"/>
      <c r="Q21" t="s" s="13">
        <v>554</v>
      </c>
      <c r="R21" s="113"/>
      <c r="S21" s="48"/>
    </row>
    <row r="22" spans="1:19" ht="16.5" customHeight="1" x14ac:dyDescent="0.15">
      <c r="A22" s="52"/>
      <c r="B22" t="s" s="49">
        <v>665</v>
      </c>
      <c r="C22" s="50"/>
      <c r="D22" s="50"/>
      <c r="E22" s="50"/>
      <c r="F22" s="50"/>
      <c r="G22" s="50"/>
      <c r="H22" s="50"/>
      <c r="I22" s="50"/>
      <c r="J22" s="50"/>
      <c r="K22" s="50"/>
      <c r="L22" s="48"/>
      <c r="M22" t="s" s="13">
        <v>556</v>
      </c>
      <c r="N22" s="32"/>
      <c r="O22" t="s" s="13">
        <v>557</v>
      </c>
      <c r="P22" s="32"/>
      <c r="Q22" t="s" s="13">
        <v>558</v>
      </c>
      <c r="R22" s="113"/>
      <c r="S22" s="48"/>
    </row>
    <row r="23" spans="1:19" ht="16.5" customHeight="1" x14ac:dyDescent="0.15">
      <c r="A23" s="52"/>
      <c r="B23" t="s" s="49">
        <v>670</v>
      </c>
      <c r="C23" s="50"/>
      <c r="D23" s="50"/>
      <c r="E23" s="50"/>
      <c r="F23" s="50"/>
      <c r="G23" s="50"/>
      <c r="H23" s="50"/>
      <c r="I23" s="50"/>
      <c r="J23" s="50"/>
      <c r="K23" s="50"/>
      <c r="L23" s="48"/>
      <c r="M23" t="s" s="13">
        <v>560</v>
      </c>
      <c r="N23" s="32"/>
      <c r="O23" t="s" s="13">
        <v>561</v>
      </c>
      <c r="P23" s="32"/>
      <c r="Q23" t="s" s="13">
        <v>562</v>
      </c>
      <c r="R23" s="113"/>
      <c r="S23" s="48"/>
    </row>
    <row r="24" spans="1:19" ht="16.5" customHeight="1" x14ac:dyDescent="0.15">
      <c r="A24" s="52"/>
      <c r="B24" t="s" s="49">
        <v>675</v>
      </c>
      <c r="C24" s="50"/>
      <c r="D24" s="50"/>
      <c r="E24" s="50"/>
      <c r="F24" s="50"/>
      <c r="G24" s="50"/>
      <c r="H24" s="50"/>
      <c r="I24" s="50"/>
      <c r="J24" s="50"/>
      <c r="K24" s="50"/>
      <c r="L24" s="48"/>
      <c r="M24" t="s" s="13">
        <v>564</v>
      </c>
      <c r="N24" s="32"/>
      <c r="O24" t="s" s="13">
        <v>565</v>
      </c>
      <c r="P24" s="32"/>
      <c r="Q24" t="s" s="13">
        <v>566</v>
      </c>
      <c r="R24" s="113"/>
      <c r="S24" s="48"/>
    </row>
    <row r="25" spans="1:19" ht="16.5" customHeight="1" x14ac:dyDescent="0.15">
      <c r="A25" s="53"/>
      <c r="B25" t="s" s="78">
        <v>567</v>
      </c>
      <c r="C25" s="50"/>
      <c r="D25" s="50"/>
      <c r="E25" s="50"/>
      <c r="F25" s="50"/>
      <c r="G25" s="50"/>
      <c r="H25" s="50"/>
      <c r="I25" s="50"/>
      <c r="J25" s="50"/>
      <c r="K25" s="50"/>
      <c r="L25" s="48"/>
      <c r="M25" t="s" s="13">
        <v>568</v>
      </c>
      <c r="N25" s="14"/>
      <c r="O25" t="s" s="13">
        <v>569</v>
      </c>
      <c r="P25" s="14"/>
      <c r="Q25" t="s" s="13">
        <v>570</v>
      </c>
      <c r="R25" s="54"/>
      <c r="S25" s="48"/>
    </row>
    <row r="26" spans="1:19" ht="16.5" customHeight="1" x14ac:dyDescent="0.15">
      <c r="A26" t="s" s="86">
        <v>685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48"/>
      <c r="M26" t="s" s="13">
        <v>572</v>
      </c>
      <c r="N26" s="14">
        <v>205832444</v>
      </c>
      <c r="O26" t="s" s="13">
        <v>573</v>
      </c>
      <c r="P26" s="14"/>
      <c r="Q26" t="s" s="13">
        <v>574</v>
      </c>
      <c r="R26" s="54">
        <v>7128313</v>
      </c>
      <c r="S26" s="48"/>
    </row>
    <row r="27" spans="1:19" ht="16.5" customHeight="1" x14ac:dyDescent="0.15">
      <c r="A27" t="s" s="118">
        <v>1146</v>
      </c>
      <c r="B27" s="56"/>
      <c r="C27" s="57"/>
      <c r="D27" t="s" s="118">
        <v>576</v>
      </c>
      <c r="E27" s="56"/>
      <c r="F27" s="56"/>
      <c r="G27" s="56"/>
      <c r="H27" s="57"/>
      <c r="I27" t="s" s="71">
        <v>577</v>
      </c>
      <c r="J27" s="50"/>
      <c r="K27" s="50"/>
      <c r="L27" s="50"/>
      <c r="M27" s="50"/>
      <c r="N27" s="48"/>
      <c r="O27" t="s" s="114">
        <v>578</v>
      </c>
      <c r="P27" s="56"/>
      <c r="Q27" t="s" s="114">
        <v>579</v>
      </c>
      <c r="R27" s="56"/>
      <c r="S27" s="57"/>
    </row>
    <row r="28" spans="1:19" ht="21.75" customHeight="1" x14ac:dyDescent="0.15">
      <c r="A28" s="58"/>
      <c r="B28" s="44"/>
      <c r="C28" s="59"/>
      <c r="D28" s="58"/>
      <c r="E28" s="44"/>
      <c r="F28" s="44"/>
      <c r="G28" s="44"/>
      <c r="H28" s="59"/>
      <c r="I28" t="s" s="114">
        <v>580</v>
      </c>
      <c r="J28" s="56"/>
      <c r="K28" s="56"/>
      <c r="L28" s="57"/>
      <c r="M28" t="s" s="114">
        <v>581</v>
      </c>
      <c r="N28" s="57"/>
      <c r="O28" s="58"/>
      <c r="P28" s="44"/>
      <c r="Q28" s="60"/>
      <c r="R28" s="61"/>
      <c r="S28" s="62"/>
    </row>
    <row r="29" spans="1:19" ht="36.75" customHeight="1" x14ac:dyDescent="0.15">
      <c r="A29" s="58"/>
      <c r="B29" s="44"/>
      <c r="C29" s="59"/>
      <c r="D29" s="58"/>
      <c r="E29" s="44"/>
      <c r="F29" s="44"/>
      <c r="G29" s="44"/>
      <c r="H29" s="59"/>
      <c r="I29" s="60"/>
      <c r="J29" s="61"/>
      <c r="K29" s="61"/>
      <c r="L29" s="62"/>
      <c r="M29" s="60"/>
      <c r="N29" s="62"/>
      <c r="O29" s="60"/>
      <c r="P29" s="61"/>
      <c r="Q29" t="s" s="71">
        <v>582</v>
      </c>
      <c r="R29" s="50"/>
      <c r="S29" s="48"/>
    </row>
    <row r="30" spans="1:19" ht="16.5" customHeight="1" x14ac:dyDescent="0.15">
      <c r="A30" s="60"/>
      <c r="B30" s="61"/>
      <c r="C30" s="62"/>
      <c r="D30" s="60"/>
      <c r="E30" s="61"/>
      <c r="F30" s="61"/>
      <c r="G30" s="61"/>
      <c r="H30" s="62"/>
      <c r="I30" s="115">
        <v>1</v>
      </c>
      <c r="J30" s="50"/>
      <c r="K30" s="50"/>
      <c r="L30" s="48"/>
      <c r="M30" s="115">
        <v>2</v>
      </c>
      <c r="N30" s="48"/>
      <c r="O30" s="115">
        <v>3</v>
      </c>
      <c r="P30" s="48"/>
      <c r="Q30" s="115">
        <v>4</v>
      </c>
      <c r="R30" s="50"/>
      <c r="S30" s="48"/>
    </row>
    <row r="31" spans="1:19" ht="27" customHeight="1" x14ac:dyDescent="0.15">
      <c r="A31" t="s" s="122">
        <v>583</v>
      </c>
      <c r="B31" t="s" s="69">
        <v>584</v>
      </c>
      <c r="C31" s="50"/>
      <c r="D31" s="50"/>
      <c r="E31" s="50"/>
      <c r="F31" s="50"/>
      <c r="G31" s="50"/>
      <c r="H31" t="s" s="34">
        <v>585</v>
      </c>
      <c r="I31" t="s" s="13">
        <v>586</v>
      </c>
      <c r="J31" s="54"/>
      <c r="K31" s="50"/>
      <c r="L31" s="48"/>
      <c r="M31" t="s" s="13">
        <v>587</v>
      </c>
      <c r="N31" s="14"/>
      <c r="O31" t="s" s="13">
        <v>588</v>
      </c>
      <c r="P31" s="14"/>
      <c r="Q31" t="s" s="13">
        <v>589</v>
      </c>
      <c r="R31" s="113"/>
      <c r="S31" s="48"/>
    </row>
    <row r="32" spans="1:19" ht="27" customHeight="1" x14ac:dyDescent="0.15">
      <c r="A32" s="53"/>
      <c r="B32" t="s" s="69">
        <v>590</v>
      </c>
      <c r="C32" s="50"/>
      <c r="D32" s="50"/>
      <c r="E32" s="50"/>
      <c r="F32" s="50"/>
      <c r="G32" s="50"/>
      <c r="H32" t="s" s="34">
        <v>591</v>
      </c>
      <c r="I32" t="s" s="13">
        <v>592</v>
      </c>
      <c r="J32" s="54"/>
      <c r="K32" s="50"/>
      <c r="L32" s="48"/>
      <c r="M32" t="s" s="13">
        <v>593</v>
      </c>
      <c r="N32" s="14">
        <v>13544056</v>
      </c>
      <c r="O32" t="s" s="13">
        <v>594</v>
      </c>
      <c r="P32" s="14">
        <v>22282547</v>
      </c>
      <c r="Q32" t="s" s="13">
        <v>595</v>
      </c>
      <c r="R32" s="113"/>
      <c r="S32" s="48"/>
    </row>
    <row r="33" spans="1:19" ht="16.5" customHeight="1" x14ac:dyDescent="0.15">
      <c r="A33" t="s" s="122">
        <v>596</v>
      </c>
      <c r="B33" t="s" s="49">
        <v>799</v>
      </c>
      <c r="C33" s="50"/>
      <c r="D33" s="50"/>
      <c r="E33" s="50"/>
      <c r="F33" s="50"/>
      <c r="G33" s="50"/>
      <c r="H33" s="48"/>
      <c r="I33" t="s" s="13">
        <v>598</v>
      </c>
      <c r="J33" s="113"/>
      <c r="K33" s="50"/>
      <c r="L33" s="48"/>
      <c r="M33" t="s" s="13">
        <v>599</v>
      </c>
      <c r="N33" s="32"/>
      <c r="O33" t="s" s="13">
        <v>600</v>
      </c>
      <c r="P33" s="32"/>
      <c r="Q33" t="s" s="13">
        <v>601</v>
      </c>
      <c r="R33" s="113"/>
      <c r="S33" s="48"/>
    </row>
    <row r="34" spans="1:19" ht="16.5" customHeight="1" x14ac:dyDescent="0.15">
      <c r="A34" s="52"/>
      <c r="B34" t="s" s="123">
        <v>807</v>
      </c>
      <c r="C34" s="56"/>
      <c r="D34" s="57"/>
      <c r="E34" t="s" s="49">
        <v>808</v>
      </c>
      <c r="F34" s="50"/>
      <c r="G34" s="50"/>
      <c r="H34" s="48"/>
      <c r="I34" t="s" s="13">
        <v>604</v>
      </c>
      <c r="J34" s="113"/>
      <c r="K34" s="50"/>
      <c r="L34" s="48"/>
      <c r="M34" t="s" s="13">
        <v>605</v>
      </c>
      <c r="N34" s="32"/>
      <c r="O34" t="s" s="13">
        <v>606</v>
      </c>
      <c r="P34" s="32"/>
      <c r="Q34" t="s" s="13">
        <v>607</v>
      </c>
      <c r="R34" s="113"/>
      <c r="S34" s="48"/>
    </row>
    <row r="35" spans="1:19" ht="16.5" customHeight="1" x14ac:dyDescent="0.15">
      <c r="A35" s="52"/>
      <c r="B35" s="58"/>
      <c r="C35" s="44"/>
      <c r="D35" s="59"/>
      <c r="E35" t="s" s="49">
        <v>816</v>
      </c>
      <c r="F35" s="50"/>
      <c r="G35" s="50"/>
      <c r="H35" s="48"/>
      <c r="I35" t="s" s="13">
        <v>609</v>
      </c>
      <c r="J35" s="113"/>
      <c r="K35" s="50"/>
      <c r="L35" s="48"/>
      <c r="M35" t="s" s="13">
        <v>610</v>
      </c>
      <c r="N35" s="32"/>
      <c r="O35" t="s" s="13">
        <v>611</v>
      </c>
      <c r="P35" s="32"/>
      <c r="Q35" t="s" s="13">
        <v>612</v>
      </c>
      <c r="R35" s="113"/>
      <c r="S35" s="48"/>
    </row>
    <row r="36" spans="1:19" ht="27" customHeight="1" x14ac:dyDescent="0.15">
      <c r="A36" s="52"/>
      <c r="B36" s="60"/>
      <c r="C36" s="61"/>
      <c r="D36" s="62"/>
      <c r="E36" t="s" s="49">
        <v>613</v>
      </c>
      <c r="F36" s="50"/>
      <c r="G36" s="50"/>
      <c r="H36" s="48"/>
      <c r="I36" t="s" s="13">
        <v>614</v>
      </c>
      <c r="J36" s="113"/>
      <c r="K36" s="50"/>
      <c r="L36" s="48"/>
      <c r="M36" t="s" s="13">
        <v>615</v>
      </c>
      <c r="N36" s="32"/>
      <c r="O36" t="s" s="13">
        <v>616</v>
      </c>
      <c r="P36" s="32"/>
      <c r="Q36" t="s" s="13">
        <v>617</v>
      </c>
      <c r="R36" s="113"/>
      <c r="S36" s="48"/>
    </row>
    <row r="37" spans="1:19" ht="27" customHeight="1" x14ac:dyDescent="0.15">
      <c r="A37" s="52"/>
      <c r="B37" t="s" s="49">
        <v>618</v>
      </c>
      <c r="C37" s="50"/>
      <c r="D37" s="50"/>
      <c r="E37" s="50"/>
      <c r="F37" s="50"/>
      <c r="G37" s="50"/>
      <c r="H37" s="48"/>
      <c r="I37" t="s" s="13">
        <v>619</v>
      </c>
      <c r="J37" s="113"/>
      <c r="K37" s="50"/>
      <c r="L37" s="48"/>
      <c r="M37" t="s" s="13">
        <v>620</v>
      </c>
      <c r="N37" s="32"/>
      <c r="O37" t="s" s="13">
        <v>621</v>
      </c>
      <c r="P37" s="32"/>
      <c r="Q37" t="s" s="13">
        <v>622</v>
      </c>
      <c r="R37" s="113"/>
      <c r="S37" s="48"/>
    </row>
    <row r="38" spans="1:19" ht="27" customHeight="1" x14ac:dyDescent="0.15">
      <c r="A38" s="52"/>
      <c r="B38" t="s" s="114">
        <v>623</v>
      </c>
      <c r="C38" s="56"/>
      <c r="D38" s="57"/>
      <c r="E38" t="s" s="49">
        <v>624</v>
      </c>
      <c r="F38" s="50"/>
      <c r="G38" s="50"/>
      <c r="H38" s="48"/>
      <c r="I38" t="s" s="13">
        <v>625</v>
      </c>
      <c r="J38" s="113"/>
      <c r="K38" s="50"/>
      <c r="L38" s="48"/>
      <c r="M38" t="s" s="13">
        <v>626</v>
      </c>
      <c r="N38" s="32"/>
      <c r="O38" t="s" s="13">
        <v>627</v>
      </c>
      <c r="P38" s="32"/>
      <c r="Q38" t="s" s="13">
        <v>628</v>
      </c>
      <c r="R38" s="113"/>
      <c r="S38" s="48"/>
    </row>
    <row r="39" spans="1:19" ht="16.5" customHeight="1" x14ac:dyDescent="0.15">
      <c r="A39" s="52"/>
      <c r="B39" s="58"/>
      <c r="C39" s="44"/>
      <c r="D39" s="59"/>
      <c r="E39" t="s" s="49">
        <v>849</v>
      </c>
      <c r="F39" s="50"/>
      <c r="G39" s="50"/>
      <c r="H39" s="48"/>
      <c r="I39" t="s" s="13">
        <v>630</v>
      </c>
      <c r="J39" s="113"/>
      <c r="K39" s="50"/>
      <c r="L39" s="48"/>
      <c r="M39" t="s" s="13">
        <v>631</v>
      </c>
      <c r="N39" s="32"/>
      <c r="O39" t="s" s="13">
        <v>632</v>
      </c>
      <c r="P39" s="32"/>
      <c r="Q39" t="s" s="13">
        <v>633</v>
      </c>
      <c r="R39" s="113"/>
      <c r="S39" s="48"/>
    </row>
    <row r="40" spans="1:19" ht="27" customHeight="1" x14ac:dyDescent="0.15">
      <c r="A40" s="52"/>
      <c r="B40" s="58"/>
      <c r="C40" s="44"/>
      <c r="D40" s="59"/>
      <c r="E40" t="s" s="49">
        <v>857</v>
      </c>
      <c r="F40" s="50"/>
      <c r="G40" s="50"/>
      <c r="H40" s="48"/>
      <c r="I40" t="s" s="13">
        <v>635</v>
      </c>
      <c r="J40" s="113"/>
      <c r="K40" s="50"/>
      <c r="L40" s="48"/>
      <c r="M40" t="s" s="13">
        <v>636</v>
      </c>
      <c r="N40" s="32"/>
      <c r="O40" t="s" s="13">
        <v>637</v>
      </c>
      <c r="P40" s="32"/>
      <c r="Q40" t="s" s="13">
        <v>638</v>
      </c>
      <c r="R40" s="113"/>
      <c r="S40" s="48"/>
    </row>
    <row r="41" spans="1:19" ht="16.5" customHeight="1" x14ac:dyDescent="0.15">
      <c r="A41" s="52"/>
      <c r="B41" s="60"/>
      <c r="C41" s="61"/>
      <c r="D41" s="62"/>
      <c r="E41" t="s" s="49">
        <v>639</v>
      </c>
      <c r="F41" s="50"/>
      <c r="G41" s="50"/>
      <c r="H41" s="48"/>
      <c r="I41" t="s" s="13">
        <v>640</v>
      </c>
      <c r="J41" s="113"/>
      <c r="K41" s="50"/>
      <c r="L41" s="48"/>
      <c r="M41" t="s" s="13">
        <v>641</v>
      </c>
      <c r="N41" s="32"/>
      <c r="O41" t="s" s="13">
        <v>642</v>
      </c>
      <c r="P41" s="32"/>
      <c r="Q41" t="s" s="13">
        <v>643</v>
      </c>
      <c r="R41" s="113"/>
      <c r="S41" s="48"/>
    </row>
    <row r="42" spans="1:19" ht="16.5" customHeight="1" x14ac:dyDescent="0.15">
      <c r="A42" s="52"/>
      <c r="B42" t="s" s="49">
        <v>644</v>
      </c>
      <c r="C42" s="50"/>
      <c r="D42" s="50"/>
      <c r="E42" s="50"/>
      <c r="F42" s="50"/>
      <c r="G42" s="50"/>
      <c r="H42" s="48"/>
      <c r="I42" t="s" s="13">
        <v>645</v>
      </c>
      <c r="J42" s="54"/>
      <c r="K42" s="50"/>
      <c r="L42" s="48"/>
      <c r="M42" t="s" s="13">
        <v>646</v>
      </c>
      <c r="N42" s="32"/>
      <c r="O42" t="s" s="13">
        <v>647</v>
      </c>
      <c r="P42" s="32"/>
      <c r="Q42" t="s" s="13">
        <v>648</v>
      </c>
      <c r="R42" s="113"/>
      <c r="S42" s="48"/>
    </row>
    <row r="43" spans="1:19" ht="16.5" customHeight="1" x14ac:dyDescent="0.15">
      <c r="A43" s="52"/>
      <c r="B43" t="s" s="49">
        <v>649</v>
      </c>
      <c r="C43" s="50"/>
      <c r="D43" s="50"/>
      <c r="E43" s="50"/>
      <c r="F43" s="50"/>
      <c r="G43" s="50"/>
      <c r="H43" s="48"/>
      <c r="I43" t="s" s="13">
        <v>650</v>
      </c>
      <c r="J43" s="54"/>
      <c r="K43" s="50"/>
      <c r="L43" s="48"/>
      <c r="M43" t="s" s="13">
        <v>651</v>
      </c>
      <c r="N43" s="32"/>
      <c r="O43" t="s" s="13">
        <v>652</v>
      </c>
      <c r="P43" s="32"/>
      <c r="Q43" t="s" s="13">
        <v>653</v>
      </c>
      <c r="R43" s="113"/>
      <c r="S43" s="48"/>
    </row>
    <row r="44" spans="1:19" ht="16.5" customHeight="1" x14ac:dyDescent="0.15">
      <c r="A44" s="53"/>
      <c r="B44" t="s" s="78">
        <v>1062</v>
      </c>
      <c r="C44" s="50"/>
      <c r="D44" s="50"/>
      <c r="E44" s="50"/>
      <c r="F44" s="50"/>
      <c r="G44" s="50"/>
      <c r="H44" s="48"/>
      <c r="I44" t="s" s="13">
        <v>655</v>
      </c>
      <c r="J44" s="54"/>
      <c r="K44" s="50"/>
      <c r="L44" s="48"/>
      <c r="M44" t="s" s="13">
        <v>656</v>
      </c>
      <c r="N44" s="14">
        <v>46058157</v>
      </c>
      <c r="O44" t="s" s="13">
        <v>657</v>
      </c>
      <c r="P44" s="14">
        <v>131075996</v>
      </c>
      <c r="Q44" t="s" s="13">
        <v>658</v>
      </c>
      <c r="R44" s="113"/>
      <c r="S44" s="48"/>
    </row>
    <row r="45" spans="1:19" ht="16.5" customHeight="1" x14ac:dyDescent="0.15">
      <c r="A45" t="s" s="122">
        <v>659</v>
      </c>
      <c r="B45" t="s" s="49">
        <v>660</v>
      </c>
      <c r="C45" s="50"/>
      <c r="D45" s="50"/>
      <c r="E45" s="50"/>
      <c r="F45" s="50"/>
      <c r="G45" s="50"/>
      <c r="H45" s="48"/>
      <c r="I45" t="s" s="13">
        <v>661</v>
      </c>
      <c r="J45" s="113"/>
      <c r="K45" s="50"/>
      <c r="L45" s="48"/>
      <c r="M45" t="s" s="13">
        <v>662</v>
      </c>
      <c r="N45" s="32"/>
      <c r="O45" t="s" s="13">
        <v>663</v>
      </c>
      <c r="P45" s="32"/>
      <c r="Q45" t="s" s="13">
        <v>664</v>
      </c>
      <c r="R45" s="113"/>
      <c r="S45" s="48"/>
    </row>
    <row r="46" spans="1:19" ht="16.5" customHeight="1" x14ac:dyDescent="0.15">
      <c r="A46" s="52"/>
      <c r="B46" t="s" s="49">
        <v>665</v>
      </c>
      <c r="C46" s="50"/>
      <c r="D46" s="50"/>
      <c r="E46" s="50"/>
      <c r="F46" s="50"/>
      <c r="G46" s="50"/>
      <c r="H46" s="48"/>
      <c r="I46" t="s" s="13">
        <v>666</v>
      </c>
      <c r="J46" s="113"/>
      <c r="K46" s="50"/>
      <c r="L46" s="48"/>
      <c r="M46" t="s" s="13">
        <v>667</v>
      </c>
      <c r="N46" s="32"/>
      <c r="O46" t="s" s="13">
        <v>668</v>
      </c>
      <c r="P46" s="32"/>
      <c r="Q46" t="s" s="13">
        <v>669</v>
      </c>
      <c r="R46" s="113"/>
      <c r="S46" s="48"/>
    </row>
    <row r="47" spans="1:19" ht="16.5" customHeight="1" x14ac:dyDescent="0.15">
      <c r="A47" s="52"/>
      <c r="B47" t="s" s="49">
        <v>670</v>
      </c>
      <c r="C47" s="50"/>
      <c r="D47" s="50"/>
      <c r="E47" s="50"/>
      <c r="F47" s="50"/>
      <c r="G47" s="50"/>
      <c r="H47" s="48"/>
      <c r="I47" t="s" s="13">
        <v>671</v>
      </c>
      <c r="J47" s="113"/>
      <c r="K47" s="50"/>
      <c r="L47" s="48"/>
      <c r="M47" t="s" s="13">
        <v>672</v>
      </c>
      <c r="N47" s="32"/>
      <c r="O47" t="s" s="13">
        <v>673</v>
      </c>
      <c r="P47" s="32"/>
      <c r="Q47" t="s" s="13">
        <v>674</v>
      </c>
      <c r="R47" s="113"/>
      <c r="S47" s="48"/>
    </row>
    <row r="48" spans="1:19" ht="16.5" customHeight="1" x14ac:dyDescent="0.15">
      <c r="A48" s="52"/>
      <c r="B48" t="s" s="49">
        <v>675</v>
      </c>
      <c r="C48" s="50"/>
      <c r="D48" s="50"/>
      <c r="E48" s="50"/>
      <c r="F48" s="50"/>
      <c r="G48" s="50"/>
      <c r="H48" s="48"/>
      <c r="I48" t="s" s="13">
        <v>676</v>
      </c>
      <c r="J48" s="113"/>
      <c r="K48" s="50"/>
      <c r="L48" s="48"/>
      <c r="M48" t="s" s="13">
        <v>677</v>
      </c>
      <c r="N48" s="14"/>
      <c r="O48" t="s" s="13">
        <v>678</v>
      </c>
      <c r="P48" s="32"/>
      <c r="Q48" t="s" s="13">
        <v>679</v>
      </c>
      <c r="R48" s="113"/>
      <c r="S48" s="48"/>
    </row>
    <row r="49" spans="1:19" ht="16.5" customHeight="1" x14ac:dyDescent="0.15">
      <c r="A49" s="53"/>
      <c r="B49" t="s" s="78">
        <v>680</v>
      </c>
      <c r="C49" s="50"/>
      <c r="D49" s="50"/>
      <c r="E49" s="50"/>
      <c r="F49" s="50"/>
      <c r="G49" s="50"/>
      <c r="H49" s="48"/>
      <c r="I49" t="s" s="13">
        <v>681</v>
      </c>
      <c r="J49" s="54"/>
      <c r="K49" s="50"/>
      <c r="L49" s="48"/>
      <c r="M49" t="s" s="13">
        <v>682</v>
      </c>
      <c r="N49" s="14"/>
      <c r="O49" t="s" s="13">
        <v>683</v>
      </c>
      <c r="P49" s="14"/>
      <c r="Q49" t="s" s="13">
        <v>684</v>
      </c>
      <c r="R49" s="113"/>
      <c r="S49" s="48"/>
    </row>
    <row r="50" spans="1:19" ht="16.5" customHeight="1" x14ac:dyDescent="0.15">
      <c r="A50" t="s" s="86">
        <v>685</v>
      </c>
      <c r="B50" s="50"/>
      <c r="C50" s="50"/>
      <c r="D50" s="50"/>
      <c r="E50" s="50"/>
      <c r="F50" s="50"/>
      <c r="G50" s="50"/>
      <c r="H50" s="48"/>
      <c r="I50" t="s" s="13">
        <v>686</v>
      </c>
      <c r="J50" s="54"/>
      <c r="K50" s="50"/>
      <c r="L50" s="48"/>
      <c r="M50" t="s" s="13">
        <v>687</v>
      </c>
      <c r="N50" s="14">
        <v>59602212</v>
      </c>
      <c r="O50" t="s" s="13">
        <v>688</v>
      </c>
      <c r="P50" s="14">
        <v>153358544</v>
      </c>
      <c r="Q50" t="s" s="13">
        <v>689</v>
      </c>
      <c r="R50" s="113"/>
      <c r="S50" s="48"/>
    </row>
  </sheetData>
  <mergeCells count="148">
    <mergeCell ref="A50:H50"/>
    <mergeCell ref="J45:L45"/>
    <mergeCell ref="J46:L46"/>
    <mergeCell ref="J47:L47"/>
    <mergeCell ref="J48:L48"/>
    <mergeCell ref="J49:L49"/>
    <mergeCell ref="J50:L50"/>
    <mergeCell ref="A31:A32"/>
    <mergeCell ref="B31:G31"/>
    <mergeCell ref="J31:L31"/>
    <mergeCell ref="B32:G32"/>
    <mergeCell ref="J32:L32"/>
    <mergeCell ref="A33:A44"/>
    <mergeCell ref="J33:L33"/>
    <mergeCell ref="B33:H33"/>
    <mergeCell ref="B34:D36"/>
    <mergeCell ref="E34:H34"/>
    <mergeCell ref="E35:H35"/>
    <mergeCell ref="E36:H36"/>
    <mergeCell ref="J36:L36"/>
    <mergeCell ref="B37:H37"/>
    <mergeCell ref="J37:L37"/>
    <mergeCell ref="J38:L38"/>
    <mergeCell ref="J39:L39"/>
    <mergeCell ref="J34:L34"/>
    <mergeCell ref="J35:L35"/>
    <mergeCell ref="B38:D41"/>
    <mergeCell ref="E38:H38"/>
    <mergeCell ref="E39:H39"/>
    <mergeCell ref="E40:H40"/>
    <mergeCell ref="E41:H41"/>
    <mergeCell ref="A45:A49"/>
    <mergeCell ref="B45:H45"/>
    <mergeCell ref="B46:H46"/>
    <mergeCell ref="B47:H47"/>
    <mergeCell ref="B48:H48"/>
    <mergeCell ref="B49:H49"/>
    <mergeCell ref="J40:L40"/>
    <mergeCell ref="J41:L41"/>
    <mergeCell ref="B42:H42"/>
    <mergeCell ref="J42:L42"/>
    <mergeCell ref="B43:H43"/>
    <mergeCell ref="J43:L43"/>
    <mergeCell ref="B44:H44"/>
    <mergeCell ref="J44:L44"/>
    <mergeCell ref="A21:A25"/>
    <mergeCell ref="B21:L21"/>
    <mergeCell ref="B22:L22"/>
    <mergeCell ref="B23:L23"/>
    <mergeCell ref="B24:L24"/>
    <mergeCell ref="B25:L25"/>
    <mergeCell ref="A26:L26"/>
    <mergeCell ref="M30:N30"/>
    <mergeCell ref="O30:P30"/>
    <mergeCell ref="A27:C30"/>
    <mergeCell ref="D27:H30"/>
    <mergeCell ref="I27:N27"/>
    <mergeCell ref="O27:P29"/>
    <mergeCell ref="I28:L29"/>
    <mergeCell ref="M28:N29"/>
    <mergeCell ref="I30:L30"/>
    <mergeCell ref="R14:S14"/>
    <mergeCell ref="R15:S15"/>
    <mergeCell ref="B8:H8"/>
    <mergeCell ref="I8:L8"/>
    <mergeCell ref="A9:A20"/>
    <mergeCell ref="B9:L9"/>
    <mergeCell ref="B10:B12"/>
    <mergeCell ref="G10:H10"/>
    <mergeCell ref="B14:B17"/>
    <mergeCell ref="C12:G12"/>
    <mergeCell ref="H12:I12"/>
    <mergeCell ref="B13:G13"/>
    <mergeCell ref="H13:I13"/>
    <mergeCell ref="G11:H11"/>
    <mergeCell ref="C14:L14"/>
    <mergeCell ref="C15:L15"/>
    <mergeCell ref="C16:L16"/>
    <mergeCell ref="C17:L17"/>
    <mergeCell ref="B18:L18"/>
    <mergeCell ref="B19:L19"/>
    <mergeCell ref="B20:L20"/>
    <mergeCell ref="C10:E10"/>
    <mergeCell ref="C11:E11"/>
    <mergeCell ref="J10:K10"/>
    <mergeCell ref="J11:K11"/>
    <mergeCell ref="R9:S9"/>
    <mergeCell ref="R10:S10"/>
    <mergeCell ref="R11:S11"/>
    <mergeCell ref="R12:S12"/>
    <mergeCell ref="R13:S13"/>
    <mergeCell ref="A1:F1"/>
    <mergeCell ref="H1:N1"/>
    <mergeCell ref="P1:S1"/>
    <mergeCell ref="A2:O2"/>
    <mergeCell ref="P2:S2"/>
    <mergeCell ref="A3:G3"/>
    <mergeCell ref="H3:M3"/>
    <mergeCell ref="B7:H7"/>
    <mergeCell ref="I7:L7"/>
    <mergeCell ref="A4:C6"/>
    <mergeCell ref="D4:L6"/>
    <mergeCell ref="M4:N5"/>
    <mergeCell ref="O5:P5"/>
    <mergeCell ref="M6:N6"/>
    <mergeCell ref="O6:P6"/>
    <mergeCell ref="A7:A8"/>
    <mergeCell ref="N3:O3"/>
    <mergeCell ref="P3:S3"/>
    <mergeCell ref="O4:S4"/>
    <mergeCell ref="Q5:S5"/>
    <mergeCell ref="Q6:S6"/>
    <mergeCell ref="R7:S7"/>
    <mergeCell ref="R8:S8"/>
    <mergeCell ref="R35:S35"/>
    <mergeCell ref="R36:S36"/>
    <mergeCell ref="R37:S37"/>
    <mergeCell ref="R45:S45"/>
    <mergeCell ref="R46:S46"/>
    <mergeCell ref="R47:S47"/>
    <mergeCell ref="R48:S48"/>
    <mergeCell ref="R49:S49"/>
    <mergeCell ref="R50:S50"/>
    <mergeCell ref="R38:S38"/>
    <mergeCell ref="R39:S39"/>
    <mergeCell ref="R40:S40"/>
    <mergeCell ref="R41:S41"/>
    <mergeCell ref="R42:S42"/>
    <mergeCell ref="R43:S43"/>
    <mergeCell ref="R44:S44"/>
    <mergeCell ref="R25:S25"/>
    <mergeCell ref="R26:S26"/>
    <mergeCell ref="Q27:S28"/>
    <mergeCell ref="Q29:S29"/>
    <mergeCell ref="Q30:S30"/>
    <mergeCell ref="R31:S31"/>
    <mergeCell ref="R32:S32"/>
    <mergeCell ref="R33:S33"/>
    <mergeCell ref="R34:S34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</mergeCells>
  <hyperlinks>
    <hyperlink ref="P3" r:id="rId2" tooltip="Lien fiche pappers"/>
  </hyperlink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3.1640625" customWidth="1"/>
    <col min="2" max="2" width="9.1640625" customWidth="1"/>
    <col min="3" max="3" width="14.1640625" customWidth="1"/>
    <col min="4" max="4" width="3.5" customWidth="1"/>
    <col min="5" max="5" width="2.83203125" customWidth="1"/>
    <col min="6" max="6" width="4.1640625" customWidth="1"/>
    <col min="7" max="7" width="2.83203125" customWidth="1"/>
    <col min="8" max="10" width="3.5" customWidth="1"/>
    <col min="11" max="11" width="5.6640625" customWidth="1"/>
    <col min="12" max="12" width="3.5" customWidth="1"/>
    <col min="13" max="13" width="3.1640625" customWidth="1"/>
    <col min="14" max="14" width="3.5" customWidth="1"/>
    <col min="15" max="15" width="3.1640625" customWidth="1"/>
    <col min="16" max="17" width="3.5" customWidth="1"/>
    <col min="18" max="18" width="6.1640625" customWidth="1"/>
    <col min="19" max="19" width="3.5" customWidth="1"/>
    <col min="20" max="20" width="4" customWidth="1"/>
    <col min="21" max="21" width="6.1640625" customWidth="1"/>
    <col min="22" max="22" width="3.5" customWidth="1"/>
    <col min="23" max="23" width="2.6640625" customWidth="1"/>
    <col min="24" max="26" width="3.5" customWidth="1"/>
    <col min="27" max="27" width="9.83203125" customWidth="1"/>
  </cols>
  <sheetData>
    <row r="1" spans="1:27" ht="27" customHeight="1" x14ac:dyDescent="0.15">
      <c r="A1" s="22"/>
      <c r="B1" s="22"/>
      <c r="C1" s="22"/>
      <c r="D1" s="22"/>
      <c r="E1" s="22"/>
      <c r="F1" s="22"/>
      <c r="G1" t="s" s="66">
        <v>690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48"/>
      <c r="S1" s="31"/>
      <c r="T1" s="31"/>
      <c r="U1" t="s" s="67">
        <v>691</v>
      </c>
      <c r="V1" s="44"/>
      <c r="W1" s="44"/>
      <c r="X1" s="44"/>
      <c r="Y1" s="44"/>
      <c r="Z1" s="44"/>
      <c r="AA1" s="44"/>
    </row>
    <row r="2" spans="1:27" ht="27" customHeight="1" x14ac:dyDescent="0.15">
      <c r="A2" s="6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t="s" s="68">
        <v>66</v>
      </c>
      <c r="V2" s="44"/>
      <c r="W2" s="44"/>
      <c r="X2" s="44"/>
      <c r="Y2" s="44"/>
      <c r="Z2" s="44"/>
      <c r="AA2" s="44"/>
    </row>
    <row r="3" spans="1:27" ht="16.5" customHeight="1" x14ac:dyDescent="0.15">
      <c r="A3" t="s" s="69">
        <v>67</v>
      </c>
      <c r="B3" s="50"/>
      <c r="C3" s="50"/>
      <c r="D3" s="50"/>
      <c r="E3" s="50"/>
      <c r="F3" s="50"/>
      <c r="G3" s="48"/>
      <c r="H3" t="s" s="69">
        <v>1325</v>
      </c>
      <c r="I3" s="50"/>
      <c r="J3" s="50"/>
      <c r="K3" s="50"/>
      <c r="L3" s="50"/>
      <c r="M3" s="50"/>
      <c r="N3" s="50"/>
      <c r="O3" s="50"/>
      <c r="P3" s="50"/>
      <c r="Q3" s="50"/>
      <c r="R3" t="s" s="63">
        <v>69</v>
      </c>
      <c r="S3" s="50"/>
      <c r="T3" s="50"/>
      <c r="U3" s="50"/>
      <c r="V3" t="s" s="153">
        <v>1324</v>
      </c>
      <c r="W3" s="50"/>
      <c r="X3" s="50"/>
      <c r="Y3" s="50"/>
      <c r="Z3" s="50"/>
      <c r="AA3" s="48"/>
    </row>
    <row r="4" spans="1:27" ht="16.5" customHeight="1" x14ac:dyDescent="0.15">
      <c r="A4" t="s" s="86">
        <v>1086</v>
      </c>
      <c r="B4" s="48"/>
      <c r="C4" t="s" s="86">
        <v>693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48"/>
    </row>
    <row r="5" spans="1:27" ht="48" customHeight="1" x14ac:dyDescent="0.15">
      <c r="A5" t="s" s="49">
        <v>767</v>
      </c>
      <c r="B5" s="50"/>
      <c r="C5" s="50"/>
      <c r="D5" s="50"/>
      <c r="E5" s="50"/>
      <c r="F5" s="50"/>
      <c r="G5" s="50"/>
      <c r="H5" s="48"/>
      <c r="I5" t="s" s="69">
        <v>695</v>
      </c>
      <c r="J5" s="50"/>
      <c r="K5" s="50"/>
      <c r="L5" s="50"/>
      <c r="M5" s="48"/>
      <c r="N5" t="s" s="49">
        <v>696</v>
      </c>
      <c r="O5" s="50"/>
      <c r="P5" s="50"/>
      <c r="Q5" s="50"/>
      <c r="R5" s="48"/>
      <c r="S5" t="s" s="49">
        <v>697</v>
      </c>
      <c r="T5" s="50"/>
      <c r="U5" s="50"/>
      <c r="V5" s="50"/>
      <c r="W5" s="48"/>
      <c r="X5" t="s" s="49">
        <v>698</v>
      </c>
      <c r="Y5" s="50"/>
      <c r="Z5" s="50"/>
      <c r="AA5" s="48"/>
    </row>
    <row r="6" spans="1:27" ht="16.5" customHeight="1" x14ac:dyDescent="0.15">
      <c r="A6" t="s" s="69">
        <v>584</v>
      </c>
      <c r="B6" s="50"/>
      <c r="C6" s="50"/>
      <c r="D6" s="50"/>
      <c r="E6" s="50"/>
      <c r="F6" t="s" s="124">
        <v>585</v>
      </c>
      <c r="G6" s="61"/>
      <c r="H6" s="62"/>
      <c r="I6" t="s" s="13">
        <v>699</v>
      </c>
      <c r="J6" s="54"/>
      <c r="K6" s="50"/>
      <c r="L6" s="50"/>
      <c r="M6" s="48"/>
      <c r="N6" t="s" s="13">
        <v>700</v>
      </c>
      <c r="O6" s="54"/>
      <c r="P6" s="50"/>
      <c r="Q6" s="50"/>
      <c r="R6" s="48"/>
      <c r="S6" t="s" s="13">
        <v>701</v>
      </c>
      <c r="T6" s="54"/>
      <c r="U6" s="50"/>
      <c r="V6" s="50"/>
      <c r="W6" s="48"/>
      <c r="X6" t="s" s="13">
        <v>702</v>
      </c>
      <c r="Y6" s="54"/>
      <c r="Z6" s="50"/>
      <c r="AA6" s="48"/>
    </row>
    <row r="7" spans="1:27" ht="16.5" customHeight="1" x14ac:dyDescent="0.15">
      <c r="A7" t="s" s="69">
        <v>703</v>
      </c>
      <c r="B7" s="50"/>
      <c r="C7" s="50"/>
      <c r="D7" s="50"/>
      <c r="E7" s="50"/>
      <c r="F7" t="s" s="124">
        <v>591</v>
      </c>
      <c r="G7" s="61"/>
      <c r="H7" s="62"/>
      <c r="I7" t="s" s="13">
        <v>704</v>
      </c>
      <c r="J7" s="54">
        <v>5135178</v>
      </c>
      <c r="K7" s="50"/>
      <c r="L7" s="50"/>
      <c r="M7" s="48"/>
      <c r="N7" t="s" s="13">
        <v>705</v>
      </c>
      <c r="O7" s="54"/>
      <c r="P7" s="50"/>
      <c r="Q7" s="50"/>
      <c r="R7" s="48"/>
      <c r="S7" t="s" s="13">
        <v>706</v>
      </c>
      <c r="T7" s="54">
        <v>1488043</v>
      </c>
      <c r="U7" s="50"/>
      <c r="V7" s="50"/>
      <c r="W7" s="48"/>
      <c r="X7" t="s" s="13">
        <v>707</v>
      </c>
      <c r="Y7" s="54">
        <v>3647135</v>
      </c>
      <c r="Z7" s="50"/>
      <c r="AA7" s="48"/>
    </row>
    <row r="8" spans="1:27" ht="16.5" customHeight="1" x14ac:dyDescent="0.15">
      <c r="A8" t="s" s="49">
        <v>799</v>
      </c>
      <c r="B8" s="50"/>
      <c r="C8" s="50"/>
      <c r="D8" s="50"/>
      <c r="E8" s="50"/>
      <c r="F8" s="50"/>
      <c r="G8" s="50"/>
      <c r="H8" s="48"/>
      <c r="I8" t="s" s="13">
        <v>709</v>
      </c>
      <c r="J8" s="113"/>
      <c r="K8" s="50"/>
      <c r="L8" s="50"/>
      <c r="M8" s="48"/>
      <c r="N8" t="s" s="13">
        <v>710</v>
      </c>
      <c r="O8" s="113"/>
      <c r="P8" s="50"/>
      <c r="Q8" s="50"/>
      <c r="R8" s="48"/>
      <c r="S8" t="s" s="13">
        <v>711</v>
      </c>
      <c r="T8" s="113"/>
      <c r="U8" s="50"/>
      <c r="V8" s="50"/>
      <c r="W8" s="48"/>
      <c r="X8" t="s" s="13">
        <v>712</v>
      </c>
      <c r="Y8" s="113"/>
      <c r="Z8" s="50"/>
      <c r="AA8" s="48"/>
    </row>
    <row r="9" spans="1:27" ht="16.5" customHeight="1" x14ac:dyDescent="0.15">
      <c r="A9" t="s" s="123">
        <v>807</v>
      </c>
      <c r="B9" s="57"/>
      <c r="C9" t="s" s="49">
        <v>808</v>
      </c>
      <c r="D9" s="50"/>
      <c r="E9" s="50"/>
      <c r="F9" s="50"/>
      <c r="G9" s="50"/>
      <c r="H9" s="48"/>
      <c r="I9" t="s" s="13">
        <v>715</v>
      </c>
      <c r="J9" s="113"/>
      <c r="K9" s="50"/>
      <c r="L9" s="50"/>
      <c r="M9" s="48"/>
      <c r="N9" t="s" s="13">
        <v>716</v>
      </c>
      <c r="O9" s="113"/>
      <c r="P9" s="50"/>
      <c r="Q9" s="50"/>
      <c r="R9" s="48"/>
      <c r="S9" t="s" s="13">
        <v>717</v>
      </c>
      <c r="T9" s="113"/>
      <c r="U9" s="50"/>
      <c r="V9" s="50"/>
      <c r="W9" s="48"/>
      <c r="X9" t="s" s="13">
        <v>718</v>
      </c>
      <c r="Y9" s="113"/>
      <c r="Z9" s="50"/>
      <c r="AA9" s="48"/>
    </row>
    <row r="10" spans="1:27" ht="16.5" customHeight="1" x14ac:dyDescent="0.15">
      <c r="A10" s="58"/>
      <c r="B10" s="59"/>
      <c r="C10" t="s" s="49">
        <v>816</v>
      </c>
      <c r="D10" s="50"/>
      <c r="E10" s="50"/>
      <c r="F10" s="50"/>
      <c r="G10" s="50"/>
      <c r="H10" s="48"/>
      <c r="I10" t="s" s="13">
        <v>720</v>
      </c>
      <c r="J10" s="113"/>
      <c r="K10" s="50"/>
      <c r="L10" s="50"/>
      <c r="M10" s="48"/>
      <c r="N10" t="s" s="13">
        <v>721</v>
      </c>
      <c r="O10" s="113"/>
      <c r="P10" s="50"/>
      <c r="Q10" s="50"/>
      <c r="R10" s="48"/>
      <c r="S10" t="s" s="13">
        <v>722</v>
      </c>
      <c r="T10" s="113"/>
      <c r="U10" s="50"/>
      <c r="V10" s="50"/>
      <c r="W10" s="48"/>
      <c r="X10" t="s" s="13">
        <v>723</v>
      </c>
      <c r="Y10" s="113"/>
      <c r="Z10" s="50"/>
      <c r="AA10" s="48"/>
    </row>
    <row r="11" spans="1:27" ht="27" customHeight="1" x14ac:dyDescent="0.15">
      <c r="A11" s="60"/>
      <c r="B11" s="62"/>
      <c r="C11" t="s" s="49">
        <v>724</v>
      </c>
      <c r="D11" s="50"/>
      <c r="E11" s="50"/>
      <c r="F11" s="50"/>
      <c r="G11" s="50"/>
      <c r="H11" s="48"/>
      <c r="I11" t="s" s="13">
        <v>725</v>
      </c>
      <c r="J11" s="113"/>
      <c r="K11" s="50"/>
      <c r="L11" s="50"/>
      <c r="M11" s="48"/>
      <c r="N11" t="s" s="13">
        <v>726</v>
      </c>
      <c r="O11" s="113"/>
      <c r="P11" s="50"/>
      <c r="Q11" s="50"/>
      <c r="R11" s="48"/>
      <c r="S11" t="s" s="13">
        <v>727</v>
      </c>
      <c r="T11" s="113"/>
      <c r="U11" s="50"/>
      <c r="V11" s="50"/>
      <c r="W11" s="48"/>
      <c r="X11" t="s" s="13">
        <v>728</v>
      </c>
      <c r="Y11" s="113"/>
      <c r="Z11" s="50"/>
      <c r="AA11" s="48"/>
    </row>
    <row r="12" spans="1:27" ht="16.5" customHeight="1" x14ac:dyDescent="0.15">
      <c r="A12" t="s" s="49">
        <v>729</v>
      </c>
      <c r="B12" s="50"/>
      <c r="C12" s="50"/>
      <c r="D12" s="50"/>
      <c r="E12" s="50"/>
      <c r="F12" s="50"/>
      <c r="G12" s="50"/>
      <c r="H12" s="48"/>
      <c r="I12" t="s" s="13">
        <v>730</v>
      </c>
      <c r="J12" s="113"/>
      <c r="K12" s="50"/>
      <c r="L12" s="50"/>
      <c r="M12" s="48"/>
      <c r="N12" t="s" s="13">
        <v>731</v>
      </c>
      <c r="O12" s="113"/>
      <c r="P12" s="50"/>
      <c r="Q12" s="50"/>
      <c r="R12" s="48"/>
      <c r="S12" t="s" s="13">
        <v>732</v>
      </c>
      <c r="T12" s="113"/>
      <c r="U12" s="50"/>
      <c r="V12" s="50"/>
      <c r="W12" s="48"/>
      <c r="X12" t="s" s="13">
        <v>733</v>
      </c>
      <c r="Y12" s="113"/>
      <c r="Z12" s="50"/>
      <c r="AA12" s="48"/>
    </row>
    <row r="13" spans="1:27" ht="27" customHeight="1" x14ac:dyDescent="0.15">
      <c r="A13" t="s" s="123">
        <v>734</v>
      </c>
      <c r="B13" s="57"/>
      <c r="C13" t="s" s="49">
        <v>735</v>
      </c>
      <c r="D13" s="50"/>
      <c r="E13" s="50"/>
      <c r="F13" s="50"/>
      <c r="G13" s="50"/>
      <c r="H13" s="48"/>
      <c r="I13" t="s" s="13">
        <v>736</v>
      </c>
      <c r="J13" s="113"/>
      <c r="K13" s="50"/>
      <c r="L13" s="50"/>
      <c r="M13" s="48"/>
      <c r="N13" t="s" s="13">
        <v>737</v>
      </c>
      <c r="O13" s="113"/>
      <c r="P13" s="50"/>
      <c r="Q13" s="50"/>
      <c r="R13" s="48"/>
      <c r="S13" t="s" s="13">
        <v>738</v>
      </c>
      <c r="T13" s="113"/>
      <c r="U13" s="50"/>
      <c r="V13" s="50"/>
      <c r="W13" s="48"/>
      <c r="X13" t="s" s="13">
        <v>739</v>
      </c>
      <c r="Y13" s="113"/>
      <c r="Z13" s="50"/>
      <c r="AA13" s="48"/>
    </row>
    <row r="14" spans="1:27" ht="16.5" customHeight="1" x14ac:dyDescent="0.15">
      <c r="A14" s="58"/>
      <c r="B14" s="59"/>
      <c r="C14" t="s" s="49">
        <v>849</v>
      </c>
      <c r="D14" s="50"/>
      <c r="E14" s="50"/>
      <c r="F14" s="50"/>
      <c r="G14" s="50"/>
      <c r="H14" s="48"/>
      <c r="I14" t="s" s="13">
        <v>741</v>
      </c>
      <c r="J14" s="113"/>
      <c r="K14" s="50"/>
      <c r="L14" s="50"/>
      <c r="M14" s="48"/>
      <c r="N14" t="s" s="13">
        <v>742</v>
      </c>
      <c r="O14" s="113"/>
      <c r="P14" s="50"/>
      <c r="Q14" s="50"/>
      <c r="R14" s="48"/>
      <c r="S14" t="s" s="13">
        <v>743</v>
      </c>
      <c r="T14" s="113"/>
      <c r="U14" s="50"/>
      <c r="V14" s="50"/>
      <c r="W14" s="48"/>
      <c r="X14" t="s" s="13">
        <v>744</v>
      </c>
      <c r="Y14" s="113"/>
      <c r="Z14" s="50"/>
      <c r="AA14" s="48"/>
    </row>
    <row r="15" spans="1:27" ht="27" customHeight="1" x14ac:dyDescent="0.15">
      <c r="A15" s="58"/>
      <c r="B15" s="59"/>
      <c r="C15" t="s" s="49">
        <v>745</v>
      </c>
      <c r="D15" s="50"/>
      <c r="E15" s="50"/>
      <c r="F15" s="50"/>
      <c r="G15" s="50"/>
      <c r="H15" s="48"/>
      <c r="I15" t="s" s="13">
        <v>746</v>
      </c>
      <c r="J15" s="113"/>
      <c r="K15" s="50"/>
      <c r="L15" s="50"/>
      <c r="M15" s="48"/>
      <c r="N15" t="s" s="13">
        <v>747</v>
      </c>
      <c r="O15" s="113"/>
      <c r="P15" s="50"/>
      <c r="Q15" s="50"/>
      <c r="R15" s="48"/>
      <c r="S15" t="s" s="13">
        <v>748</v>
      </c>
      <c r="T15" s="113"/>
      <c r="U15" s="50"/>
      <c r="V15" s="50"/>
      <c r="W15" s="48"/>
      <c r="X15" t="s" s="13">
        <v>749</v>
      </c>
      <c r="Y15" s="113"/>
      <c r="Z15" s="50"/>
      <c r="AA15" s="48"/>
    </row>
    <row r="16" spans="1:27" ht="16.5" customHeight="1" x14ac:dyDescent="0.15">
      <c r="A16" s="60"/>
      <c r="B16" s="62"/>
      <c r="C16" t="s" s="49">
        <v>750</v>
      </c>
      <c r="D16" s="50"/>
      <c r="E16" s="50"/>
      <c r="F16" s="50"/>
      <c r="G16" s="50"/>
      <c r="H16" s="48"/>
      <c r="I16" t="s" s="13">
        <v>751</v>
      </c>
      <c r="J16" s="113"/>
      <c r="K16" s="50"/>
      <c r="L16" s="50"/>
      <c r="M16" s="48"/>
      <c r="N16" t="s" s="13">
        <v>752</v>
      </c>
      <c r="O16" s="113"/>
      <c r="P16" s="50"/>
      <c r="Q16" s="50"/>
      <c r="R16" s="48"/>
      <c r="S16" t="s" s="13">
        <v>753</v>
      </c>
      <c r="T16" s="113"/>
      <c r="U16" s="50"/>
      <c r="V16" s="50"/>
      <c r="W16" s="48"/>
      <c r="X16" t="s" s="13">
        <v>754</v>
      </c>
      <c r="Y16" s="113"/>
      <c r="Z16" s="50"/>
      <c r="AA16" s="48"/>
    </row>
    <row r="17" spans="1:27" ht="16.5" customHeight="1" x14ac:dyDescent="0.15">
      <c r="A17" t="s" s="78">
        <v>1062</v>
      </c>
      <c r="B17" s="50"/>
      <c r="C17" s="50"/>
      <c r="D17" s="50"/>
      <c r="E17" s="50"/>
      <c r="F17" s="50"/>
      <c r="G17" s="50"/>
      <c r="H17" s="48"/>
      <c r="I17" t="s" s="13">
        <v>756</v>
      </c>
      <c r="J17" s="54">
        <v>110916866</v>
      </c>
      <c r="K17" s="50"/>
      <c r="L17" s="50"/>
      <c r="M17" s="48"/>
      <c r="N17" t="s" s="13">
        <v>757</v>
      </c>
      <c r="O17" s="54">
        <v>9769873</v>
      </c>
      <c r="P17" s="50"/>
      <c r="Q17" s="50"/>
      <c r="R17" s="48"/>
      <c r="S17" t="s" s="13">
        <v>758</v>
      </c>
      <c r="T17" s="54">
        <v>35106454</v>
      </c>
      <c r="U17" s="50"/>
      <c r="V17" s="50"/>
      <c r="W17" s="48"/>
      <c r="X17" t="s" s="13">
        <v>759</v>
      </c>
      <c r="Y17" s="54">
        <v>85580285</v>
      </c>
      <c r="Z17" s="50"/>
      <c r="AA17" s="48"/>
    </row>
    <row r="18" spans="1:27" ht="16.5" customHeight="1" x14ac:dyDescent="0.15">
      <c r="A18" t="s" s="86">
        <v>1067</v>
      </c>
      <c r="B18" s="50"/>
      <c r="C18" s="50"/>
      <c r="D18" s="50"/>
      <c r="E18" s="50"/>
      <c r="F18" s="50"/>
      <c r="G18" s="50"/>
      <c r="H18" s="48"/>
      <c r="I18" t="s" s="13">
        <v>761</v>
      </c>
      <c r="J18" s="54">
        <v>116052043</v>
      </c>
      <c r="K18" s="50"/>
      <c r="L18" s="50"/>
      <c r="M18" s="48"/>
      <c r="N18" t="s" s="13">
        <v>762</v>
      </c>
      <c r="O18" s="54">
        <v>9769873</v>
      </c>
      <c r="P18" s="50"/>
      <c r="Q18" s="50"/>
      <c r="R18" s="48"/>
      <c r="S18" t="s" s="13">
        <v>763</v>
      </c>
      <c r="T18" s="54">
        <v>36594497</v>
      </c>
      <c r="U18" s="50"/>
      <c r="V18" s="50"/>
      <c r="W18" s="48"/>
      <c r="X18" t="s" s="13">
        <v>764</v>
      </c>
      <c r="Y18" s="54">
        <v>89227420</v>
      </c>
      <c r="Z18" s="50"/>
      <c r="AA18" s="48"/>
    </row>
    <row r="19" spans="1:27" ht="16.5" customHeight="1" x14ac:dyDescent="0.15">
      <c r="A19" t="s" s="86">
        <v>1146</v>
      </c>
      <c r="B19" s="48"/>
      <c r="C19" t="s" s="86">
        <v>766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48"/>
    </row>
    <row r="20" spans="1:27" ht="16.5" customHeight="1" x14ac:dyDescent="0.15">
      <c r="A20" t="s" s="123">
        <v>767</v>
      </c>
      <c r="B20" s="56"/>
      <c r="C20" s="57"/>
      <c r="D20" t="s" s="71">
        <v>768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48"/>
      <c r="P20" t="s" s="71">
        <v>769</v>
      </c>
      <c r="Q20" s="50"/>
      <c r="R20" s="50"/>
      <c r="S20" s="50"/>
      <c r="T20" s="50"/>
      <c r="U20" s="50"/>
      <c r="V20" s="50"/>
      <c r="W20" s="50"/>
      <c r="X20" s="50"/>
      <c r="Y20" s="48"/>
      <c r="Z20" t="s" s="114">
        <v>770</v>
      </c>
      <c r="AA20" s="57"/>
    </row>
    <row r="21" spans="1:27" ht="16.5" customHeight="1" x14ac:dyDescent="0.15">
      <c r="A21" s="58"/>
      <c r="B21" s="44"/>
      <c r="C21" s="59"/>
      <c r="D21" t="s" s="49">
        <v>771</v>
      </c>
      <c r="E21" s="50"/>
      <c r="F21" s="50"/>
      <c r="G21" s="48"/>
      <c r="H21" t="s" s="49">
        <v>772</v>
      </c>
      <c r="I21" s="50"/>
      <c r="J21" s="50"/>
      <c r="K21" s="48"/>
      <c r="L21" t="s" s="49">
        <v>773</v>
      </c>
      <c r="M21" s="50"/>
      <c r="N21" s="50"/>
      <c r="O21" s="48"/>
      <c r="P21" t="s" s="49">
        <v>774</v>
      </c>
      <c r="Q21" s="50"/>
      <c r="R21" s="48"/>
      <c r="S21" t="s" s="49">
        <v>775</v>
      </c>
      <c r="T21" s="50"/>
      <c r="U21" s="48"/>
      <c r="V21" t="s" s="49">
        <v>776</v>
      </c>
      <c r="W21" s="50"/>
      <c r="X21" s="50"/>
      <c r="Y21" s="48"/>
      <c r="Z21" s="58"/>
      <c r="AA21" s="59"/>
    </row>
    <row r="22" spans="1:27" ht="27" customHeight="1" x14ac:dyDescent="0.15">
      <c r="A22" s="60"/>
      <c r="B22" s="61"/>
      <c r="C22" s="62"/>
      <c r="D22" t="s" s="49">
        <v>780</v>
      </c>
      <c r="E22" s="50"/>
      <c r="F22" s="50"/>
      <c r="G22" s="48"/>
      <c r="H22" t="s" s="49">
        <v>781</v>
      </c>
      <c r="I22" s="50"/>
      <c r="J22" s="50"/>
      <c r="K22" s="48"/>
      <c r="L22" t="s" s="49">
        <v>782</v>
      </c>
      <c r="M22" s="50"/>
      <c r="N22" s="50"/>
      <c r="O22" s="48"/>
      <c r="P22" t="s" s="49">
        <v>780</v>
      </c>
      <c r="Q22" s="50"/>
      <c r="R22" s="48"/>
      <c r="S22" t="s" s="49">
        <v>781</v>
      </c>
      <c r="T22" s="50"/>
      <c r="U22" s="48"/>
      <c r="V22" t="s" s="49">
        <v>782</v>
      </c>
      <c r="W22" s="50"/>
      <c r="X22" s="50"/>
      <c r="Y22" s="48"/>
      <c r="Z22" s="60"/>
      <c r="AA22" s="62"/>
    </row>
    <row r="23" spans="1:27" ht="27" customHeight="1" x14ac:dyDescent="0.15">
      <c r="A23" t="s" s="69">
        <v>783</v>
      </c>
      <c r="B23" s="50"/>
      <c r="C23" s="48"/>
      <c r="D23" t="s" s="13">
        <v>784</v>
      </c>
      <c r="E23" s="112"/>
      <c r="F23" s="50"/>
      <c r="G23" s="48"/>
      <c r="H23" t="s" s="13">
        <v>785</v>
      </c>
      <c r="I23" s="112"/>
      <c r="J23" s="50"/>
      <c r="K23" s="48"/>
      <c r="L23" t="s" s="13">
        <v>786</v>
      </c>
      <c r="M23" s="112"/>
      <c r="N23" s="50"/>
      <c r="O23" s="48"/>
      <c r="P23" t="s" s="13">
        <v>787</v>
      </c>
      <c r="Q23" s="112"/>
      <c r="R23" s="48"/>
      <c r="S23" t="s" s="13">
        <v>788</v>
      </c>
      <c r="T23" s="112"/>
      <c r="U23" s="48"/>
      <c r="V23" t="s" s="13">
        <v>789</v>
      </c>
      <c r="W23" s="112"/>
      <c r="X23" s="50"/>
      <c r="Y23" s="48"/>
      <c r="Z23" t="s" s="13">
        <v>790</v>
      </c>
      <c r="AA23" s="33"/>
    </row>
    <row r="24" spans="1:27" ht="27" customHeight="1" x14ac:dyDescent="0.15">
      <c r="A24" t="s" s="69">
        <v>791</v>
      </c>
      <c r="B24" s="50"/>
      <c r="C24" s="48"/>
      <c r="D24" t="s" s="13">
        <v>792</v>
      </c>
      <c r="E24" s="112"/>
      <c r="F24" s="50"/>
      <c r="G24" s="48"/>
      <c r="H24" t="s" s="13">
        <v>793</v>
      </c>
      <c r="I24" s="112"/>
      <c r="J24" s="50"/>
      <c r="K24" s="48"/>
      <c r="L24" t="s" s="13">
        <v>794</v>
      </c>
      <c r="M24" s="112"/>
      <c r="N24" s="50"/>
      <c r="O24" s="48"/>
      <c r="P24" t="s" s="13">
        <v>795</v>
      </c>
      <c r="Q24" s="112"/>
      <c r="R24" s="48"/>
      <c r="S24" t="s" s="13">
        <v>796</v>
      </c>
      <c r="T24" s="112"/>
      <c r="U24" s="48"/>
      <c r="V24" t="s" s="13">
        <v>797</v>
      </c>
      <c r="W24" s="112"/>
      <c r="X24" s="50"/>
      <c r="Y24" s="48"/>
      <c r="Z24" t="s" s="13">
        <v>798</v>
      </c>
      <c r="AA24" s="33"/>
    </row>
    <row r="25" spans="1:27" ht="16.5" customHeight="1" x14ac:dyDescent="0.15">
      <c r="A25" t="s" s="49">
        <v>799</v>
      </c>
      <c r="B25" s="50"/>
      <c r="C25" s="48"/>
      <c r="D25" t="s" s="13">
        <v>800</v>
      </c>
      <c r="E25" s="112"/>
      <c r="F25" s="50"/>
      <c r="G25" s="48"/>
      <c r="H25" t="s" s="13">
        <v>801</v>
      </c>
      <c r="I25" s="112"/>
      <c r="J25" s="50"/>
      <c r="K25" s="48"/>
      <c r="L25" t="s" s="13">
        <v>802</v>
      </c>
      <c r="M25" s="112"/>
      <c r="N25" s="50"/>
      <c r="O25" s="48"/>
      <c r="P25" t="s" s="13">
        <v>803</v>
      </c>
      <c r="Q25" s="112"/>
      <c r="R25" s="48"/>
      <c r="S25" t="s" s="13">
        <v>804</v>
      </c>
      <c r="T25" s="112"/>
      <c r="U25" s="48"/>
      <c r="V25" t="s" s="13">
        <v>805</v>
      </c>
      <c r="W25" s="112"/>
      <c r="X25" s="50"/>
      <c r="Y25" s="48"/>
      <c r="Z25" t="s" s="13">
        <v>806</v>
      </c>
      <c r="AA25" s="33"/>
    </row>
    <row r="26" spans="1:27" ht="16.5" customHeight="1" x14ac:dyDescent="0.15">
      <c r="A26" t="s" s="51">
        <v>807</v>
      </c>
      <c r="B26" t="s" s="49">
        <v>808</v>
      </c>
      <c r="C26" s="48"/>
      <c r="D26" t="s" s="13">
        <v>809</v>
      </c>
      <c r="E26" s="112"/>
      <c r="F26" s="50"/>
      <c r="G26" s="48"/>
      <c r="H26" t="s" s="13">
        <v>810</v>
      </c>
      <c r="I26" s="112"/>
      <c r="J26" s="50"/>
      <c r="K26" s="48"/>
      <c r="L26" t="s" s="13">
        <v>811</v>
      </c>
      <c r="M26" s="112"/>
      <c r="N26" s="50"/>
      <c r="O26" s="48"/>
      <c r="P26" t="s" s="13">
        <v>812</v>
      </c>
      <c r="Q26" s="112"/>
      <c r="R26" s="48"/>
      <c r="S26" t="s" s="13">
        <v>813</v>
      </c>
      <c r="T26" s="112"/>
      <c r="U26" s="48"/>
      <c r="V26" t="s" s="13">
        <v>814</v>
      </c>
      <c r="W26" s="112"/>
      <c r="X26" s="50"/>
      <c r="Y26" s="48"/>
      <c r="Z26" t="s" s="13">
        <v>815</v>
      </c>
      <c r="AA26" s="33"/>
    </row>
    <row r="27" spans="1:27" ht="16.5" customHeight="1" x14ac:dyDescent="0.15">
      <c r="A27" s="52"/>
      <c r="B27" t="s" s="49">
        <v>816</v>
      </c>
      <c r="C27" s="48"/>
      <c r="D27" t="s" s="13">
        <v>817</v>
      </c>
      <c r="E27" s="112"/>
      <c r="F27" s="50"/>
      <c r="G27" s="48"/>
      <c r="H27" t="s" s="13">
        <v>818</v>
      </c>
      <c r="I27" s="112"/>
      <c r="J27" s="50"/>
      <c r="K27" s="48"/>
      <c r="L27" t="s" s="13">
        <v>819</v>
      </c>
      <c r="M27" s="112"/>
      <c r="N27" s="50"/>
      <c r="O27" s="48"/>
      <c r="P27" t="s" s="13">
        <v>820</v>
      </c>
      <c r="Q27" s="112"/>
      <c r="R27" s="48"/>
      <c r="S27" t="s" s="13">
        <v>821</v>
      </c>
      <c r="T27" s="112"/>
      <c r="U27" s="48"/>
      <c r="V27" t="s" s="13">
        <v>822</v>
      </c>
      <c r="W27" s="112"/>
      <c r="X27" s="50"/>
      <c r="Y27" s="48"/>
      <c r="Z27" t="s" s="13">
        <v>823</v>
      </c>
      <c r="AA27" s="33"/>
    </row>
    <row r="28" spans="1:27" ht="27" customHeight="1" x14ac:dyDescent="0.15">
      <c r="A28" s="53"/>
      <c r="B28" t="s" s="49">
        <v>824</v>
      </c>
      <c r="C28" s="48"/>
      <c r="D28" t="s" s="13">
        <v>825</v>
      </c>
      <c r="E28" s="112"/>
      <c r="F28" s="50"/>
      <c r="G28" s="48"/>
      <c r="H28" t="s" s="13">
        <v>826</v>
      </c>
      <c r="I28" s="112"/>
      <c r="J28" s="50"/>
      <c r="K28" s="48"/>
      <c r="L28" t="s" s="13">
        <v>827</v>
      </c>
      <c r="M28" s="112"/>
      <c r="N28" s="50"/>
      <c r="O28" s="48"/>
      <c r="P28" t="s" s="13">
        <v>828</v>
      </c>
      <c r="Q28" s="112"/>
      <c r="R28" s="48"/>
      <c r="S28" t="s" s="13">
        <v>829</v>
      </c>
      <c r="T28" s="112"/>
      <c r="U28" s="48"/>
      <c r="V28" t="s" s="13">
        <v>830</v>
      </c>
      <c r="W28" s="112"/>
      <c r="X28" s="50"/>
      <c r="Y28" s="48"/>
      <c r="Z28" t="s" s="13">
        <v>831</v>
      </c>
      <c r="AA28" s="33"/>
    </row>
    <row r="29" spans="1:27" ht="27" customHeight="1" x14ac:dyDescent="0.15">
      <c r="A29" t="s" s="49">
        <v>832</v>
      </c>
      <c r="B29" s="50"/>
      <c r="C29" s="48"/>
      <c r="D29" t="s" s="13">
        <v>833</v>
      </c>
      <c r="E29" s="112"/>
      <c r="F29" s="50"/>
      <c r="G29" s="48"/>
      <c r="H29" t="s" s="13">
        <v>834</v>
      </c>
      <c r="I29" s="112"/>
      <c r="J29" s="50"/>
      <c r="K29" s="48"/>
      <c r="L29" t="s" s="13">
        <v>835</v>
      </c>
      <c r="M29" s="112"/>
      <c r="N29" s="50"/>
      <c r="O29" s="48"/>
      <c r="P29" t="s" s="13">
        <v>836</v>
      </c>
      <c r="Q29" s="112"/>
      <c r="R29" s="48"/>
      <c r="S29" t="s" s="13">
        <v>837</v>
      </c>
      <c r="T29" s="112"/>
      <c r="U29" s="48"/>
      <c r="V29" t="s" s="13">
        <v>838</v>
      </c>
      <c r="W29" s="112"/>
      <c r="X29" s="50"/>
      <c r="Y29" s="48"/>
      <c r="Z29" t="s" s="13">
        <v>839</v>
      </c>
      <c r="AA29" s="33"/>
    </row>
    <row r="30" spans="1:27" ht="27" customHeight="1" x14ac:dyDescent="0.15">
      <c r="A30" t="s" s="51">
        <v>840</v>
      </c>
      <c r="B30" t="s" s="49">
        <v>841</v>
      </c>
      <c r="C30" s="48"/>
      <c r="D30" t="s" s="13">
        <v>842</v>
      </c>
      <c r="E30" s="112"/>
      <c r="F30" s="50"/>
      <c r="G30" s="48"/>
      <c r="H30" t="s" s="13">
        <v>843</v>
      </c>
      <c r="I30" s="112"/>
      <c r="J30" s="50"/>
      <c r="K30" s="48"/>
      <c r="L30" t="s" s="13">
        <v>844</v>
      </c>
      <c r="M30" s="112"/>
      <c r="N30" s="50"/>
      <c r="O30" s="48"/>
      <c r="P30" t="s" s="13">
        <v>845</v>
      </c>
      <c r="Q30" s="112"/>
      <c r="R30" s="48"/>
      <c r="S30" t="s" s="13">
        <v>846</v>
      </c>
      <c r="T30" s="112"/>
      <c r="U30" s="48"/>
      <c r="V30" t="s" s="13">
        <v>847</v>
      </c>
      <c r="W30" s="112"/>
      <c r="X30" s="50"/>
      <c r="Y30" s="48"/>
      <c r="Z30" t="s" s="13">
        <v>848</v>
      </c>
      <c r="AA30" s="33"/>
    </row>
    <row r="31" spans="1:27" ht="16.5" customHeight="1" x14ac:dyDescent="0.15">
      <c r="A31" s="52"/>
      <c r="B31" t="s" s="49">
        <v>849</v>
      </c>
      <c r="C31" s="48"/>
      <c r="D31" t="s" s="13">
        <v>850</v>
      </c>
      <c r="E31" s="112"/>
      <c r="F31" s="50"/>
      <c r="G31" s="48"/>
      <c r="H31" t="s" s="13">
        <v>851</v>
      </c>
      <c r="I31" s="112"/>
      <c r="J31" s="50"/>
      <c r="K31" s="48"/>
      <c r="L31" t="s" s="13">
        <v>852</v>
      </c>
      <c r="M31" s="112"/>
      <c r="N31" s="50"/>
      <c r="O31" s="48"/>
      <c r="P31" t="s" s="13">
        <v>853</v>
      </c>
      <c r="Q31" s="112"/>
      <c r="R31" s="48"/>
      <c r="S31" t="s" s="13">
        <v>854</v>
      </c>
      <c r="T31" s="112"/>
      <c r="U31" s="48"/>
      <c r="V31" t="s" s="13">
        <v>855</v>
      </c>
      <c r="W31" s="112"/>
      <c r="X31" s="50"/>
      <c r="Y31" s="48"/>
      <c r="Z31" t="s" s="13">
        <v>856</v>
      </c>
      <c r="AA31" s="33"/>
    </row>
    <row r="32" spans="1:27" ht="27" customHeight="1" x14ac:dyDescent="0.15">
      <c r="A32" s="52"/>
      <c r="B32" t="s" s="49">
        <v>857</v>
      </c>
      <c r="C32" s="48"/>
      <c r="D32" t="s" s="13">
        <v>858</v>
      </c>
      <c r="E32" s="112"/>
      <c r="F32" s="50"/>
      <c r="G32" s="48"/>
      <c r="H32" t="s" s="13">
        <v>859</v>
      </c>
      <c r="I32" s="112"/>
      <c r="J32" s="50"/>
      <c r="K32" s="48"/>
      <c r="L32" t="s" s="13">
        <v>860</v>
      </c>
      <c r="M32" s="112"/>
      <c r="N32" s="50"/>
      <c r="O32" s="48"/>
      <c r="P32" t="s" s="13">
        <v>861</v>
      </c>
      <c r="Q32" s="112"/>
      <c r="R32" s="48"/>
      <c r="S32" t="s" s="13">
        <v>862</v>
      </c>
      <c r="T32" s="112"/>
      <c r="U32" s="48"/>
      <c r="V32" t="s" s="13">
        <v>863</v>
      </c>
      <c r="W32" s="112"/>
      <c r="X32" s="50"/>
      <c r="Y32" s="48"/>
      <c r="Z32" t="s" s="13">
        <v>864</v>
      </c>
      <c r="AA32" s="33"/>
    </row>
    <row r="33" spans="1:27" ht="27" customHeight="1" x14ac:dyDescent="0.15">
      <c r="A33" s="53"/>
      <c r="B33" t="s" s="49">
        <v>865</v>
      </c>
      <c r="C33" s="48"/>
      <c r="D33" t="s" s="13">
        <v>866</v>
      </c>
      <c r="E33" s="112"/>
      <c r="F33" s="50"/>
      <c r="G33" s="48"/>
      <c r="H33" t="s" s="13">
        <v>867</v>
      </c>
      <c r="I33" s="112"/>
      <c r="J33" s="50"/>
      <c r="K33" s="48"/>
      <c r="L33" t="s" s="13">
        <v>868</v>
      </c>
      <c r="M33" s="112"/>
      <c r="N33" s="50"/>
      <c r="O33" s="48"/>
      <c r="P33" t="s" s="13">
        <v>869</v>
      </c>
      <c r="Q33" s="112"/>
      <c r="R33" s="48"/>
      <c r="S33" t="s" s="13">
        <v>870</v>
      </c>
      <c r="T33" s="112"/>
      <c r="U33" s="48"/>
      <c r="V33" t="s" s="13">
        <v>871</v>
      </c>
      <c r="W33" s="112"/>
      <c r="X33" s="50"/>
      <c r="Y33" s="48"/>
      <c r="Z33" t="s" s="13">
        <v>872</v>
      </c>
      <c r="AA33" s="33"/>
    </row>
    <row r="34" spans="1:27" ht="16.5" customHeight="1" x14ac:dyDescent="0.15">
      <c r="A34" t="s" s="86">
        <v>1062</v>
      </c>
      <c r="B34" s="50"/>
      <c r="C34" s="48"/>
      <c r="D34" t="s" s="13">
        <v>874</v>
      </c>
      <c r="E34" s="112"/>
      <c r="F34" s="50"/>
      <c r="G34" s="48"/>
      <c r="H34" t="s" s="13">
        <v>875</v>
      </c>
      <c r="I34" s="112"/>
      <c r="J34" s="50"/>
      <c r="K34" s="48"/>
      <c r="L34" t="s" s="13">
        <v>876</v>
      </c>
      <c r="M34" s="112"/>
      <c r="N34" s="50"/>
      <c r="O34" s="48"/>
      <c r="P34" t="s" s="13">
        <v>877</v>
      </c>
      <c r="Q34" s="112"/>
      <c r="R34" s="48"/>
      <c r="S34" t="s" s="13">
        <v>878</v>
      </c>
      <c r="T34" s="112"/>
      <c r="U34" s="48"/>
      <c r="V34" t="s" s="13">
        <v>879</v>
      </c>
      <c r="W34" s="112"/>
      <c r="X34" s="50"/>
      <c r="Y34" s="48"/>
      <c r="Z34" t="s" s="13">
        <v>880</v>
      </c>
      <c r="AA34" s="33"/>
    </row>
    <row r="35" spans="1:27" ht="40.5" customHeight="1" x14ac:dyDescent="0.15">
      <c r="A35" t="s" s="69">
        <v>881</v>
      </c>
      <c r="B35" s="50"/>
      <c r="C35" s="48"/>
      <c r="D35" t="s" s="13">
        <v>882</v>
      </c>
      <c r="E35" s="112"/>
      <c r="F35" s="50"/>
      <c r="G35" s="48"/>
      <c r="H35" s="73"/>
      <c r="I35" s="50"/>
      <c r="J35" s="50"/>
      <c r="K35" s="50"/>
      <c r="L35" s="50"/>
      <c r="M35" s="50"/>
      <c r="N35" s="50"/>
      <c r="O35" s="48"/>
      <c r="P35" t="s" s="13">
        <v>883</v>
      </c>
      <c r="Q35" s="112"/>
      <c r="R35" s="48"/>
      <c r="S35" s="73"/>
      <c r="T35" s="50"/>
      <c r="U35" s="50"/>
      <c r="V35" s="50"/>
      <c r="W35" s="50"/>
      <c r="X35" s="50"/>
      <c r="Y35" s="48"/>
      <c r="Z35" t="s" s="13">
        <v>884</v>
      </c>
      <c r="AA35" s="33"/>
    </row>
    <row r="36" spans="1:27" ht="16.5" customHeight="1" x14ac:dyDescent="0.15">
      <c r="A36" t="s" s="86">
        <v>885</v>
      </c>
      <c r="B36" s="50"/>
      <c r="C36" s="48"/>
      <c r="D36" t="s" s="13">
        <v>886</v>
      </c>
      <c r="E36" s="112"/>
      <c r="F36" s="50"/>
      <c r="G36" s="48"/>
      <c r="H36" t="s" s="13">
        <v>887</v>
      </c>
      <c r="I36" s="112"/>
      <c r="J36" s="50"/>
      <c r="K36" s="48"/>
      <c r="L36" t="s" s="13">
        <v>888</v>
      </c>
      <c r="M36" s="112"/>
      <c r="N36" s="50"/>
      <c r="O36" s="48"/>
      <c r="P36" t="s" s="13">
        <v>889</v>
      </c>
      <c r="Q36" s="112"/>
      <c r="R36" s="48"/>
      <c r="S36" t="s" s="13">
        <v>890</v>
      </c>
      <c r="T36" s="125"/>
      <c r="U36" s="61"/>
      <c r="V36" t="s" s="12">
        <v>891</v>
      </c>
      <c r="W36" s="112"/>
      <c r="X36" s="50"/>
      <c r="Y36" s="48"/>
      <c r="Z36" t="s" s="13">
        <v>892</v>
      </c>
      <c r="AA36" s="33"/>
    </row>
    <row r="37" spans="1:27" ht="27" customHeight="1" x14ac:dyDescent="0.15">
      <c r="A37" t="s" s="69">
        <v>893</v>
      </c>
      <c r="B37" s="50"/>
      <c r="C37" s="50"/>
      <c r="D37" s="50"/>
      <c r="E37" s="48"/>
      <c r="F37" t="s" s="13">
        <v>894</v>
      </c>
      <c r="G37" s="112"/>
      <c r="H37" s="50"/>
      <c r="I37" s="50"/>
      <c r="J37" s="48"/>
      <c r="K37" t="s" s="69">
        <v>895</v>
      </c>
      <c r="L37" s="50"/>
      <c r="M37" s="50"/>
      <c r="N37" s="50"/>
      <c r="O37" s="50"/>
      <c r="P37" s="48"/>
      <c r="Q37" t="s" s="13">
        <v>896</v>
      </c>
      <c r="R37" s="112"/>
      <c r="S37" s="50"/>
      <c r="T37" s="48"/>
      <c r="U37" t="s" s="69">
        <v>897</v>
      </c>
      <c r="V37" s="50"/>
      <c r="W37" s="50"/>
      <c r="X37" s="48"/>
      <c r="Y37" t="s" s="13">
        <v>898</v>
      </c>
      <c r="Z37" s="112"/>
      <c r="AA37" s="48"/>
    </row>
    <row r="38" spans="1:27" ht="16.5" customHeight="1" x14ac:dyDescent="0.15">
      <c r="A38" t="s" s="86">
        <v>899</v>
      </c>
      <c r="B38" s="48"/>
      <c r="C38" t="s" s="86">
        <v>900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48"/>
    </row>
    <row r="39" spans="1:27" ht="27" customHeight="1" x14ac:dyDescent="0.15">
      <c r="A39" s="73"/>
      <c r="B39" s="50"/>
      <c r="C39" s="50"/>
      <c r="D39" s="50"/>
      <c r="E39" s="50"/>
      <c r="F39" s="50"/>
      <c r="G39" s="50"/>
      <c r="H39" s="48"/>
      <c r="I39" t="s" s="49">
        <v>901</v>
      </c>
      <c r="J39" s="50"/>
      <c r="K39" s="50"/>
      <c r="L39" s="50"/>
      <c r="M39" s="48"/>
      <c r="N39" t="s" s="49">
        <v>902</v>
      </c>
      <c r="O39" s="50"/>
      <c r="P39" s="50"/>
      <c r="Q39" s="50"/>
      <c r="R39" s="48"/>
      <c r="S39" t="s" s="49">
        <v>903</v>
      </c>
      <c r="T39" s="50"/>
      <c r="U39" s="50"/>
      <c r="V39" s="50"/>
      <c r="W39" s="48"/>
      <c r="X39" t="s" s="49">
        <v>904</v>
      </c>
      <c r="Y39" s="50"/>
      <c r="Z39" s="50"/>
      <c r="AA39" s="48"/>
    </row>
    <row r="40" spans="1:27" ht="16.5" customHeight="1" x14ac:dyDescent="0.15">
      <c r="A40" t="s" s="49">
        <v>905</v>
      </c>
      <c r="B40" s="50"/>
      <c r="C40" s="50"/>
      <c r="D40" s="50"/>
      <c r="E40" s="50"/>
      <c r="F40" s="50"/>
      <c r="G40" s="50"/>
      <c r="H40" s="48"/>
      <c r="I40" s="112"/>
      <c r="J40" s="50"/>
      <c r="K40" s="50"/>
      <c r="L40" s="50"/>
      <c r="M40" s="48"/>
      <c r="N40" s="112"/>
      <c r="O40" s="50"/>
      <c r="P40" s="50"/>
      <c r="Q40" s="50"/>
      <c r="R40" s="48"/>
      <c r="S40" t="s" s="13">
        <v>906</v>
      </c>
      <c r="T40" s="112"/>
      <c r="U40" s="50"/>
      <c r="V40" s="50"/>
      <c r="W40" s="48"/>
      <c r="X40" t="s" s="13">
        <v>907</v>
      </c>
      <c r="Y40" s="112"/>
      <c r="Z40" s="50"/>
      <c r="AA40" s="48"/>
    </row>
    <row r="41" spans="1:27" ht="16.5" customHeight="1" x14ac:dyDescent="0.15">
      <c r="A41" t="s" s="49">
        <v>908</v>
      </c>
      <c r="B41" s="50"/>
      <c r="C41" s="50"/>
      <c r="D41" s="50"/>
      <c r="E41" s="50"/>
      <c r="F41" s="50"/>
      <c r="G41" s="50"/>
      <c r="H41" s="48"/>
      <c r="I41" s="112"/>
      <c r="J41" s="50"/>
      <c r="K41" s="50"/>
      <c r="L41" s="50"/>
      <c r="M41" s="48"/>
      <c r="N41" s="112"/>
      <c r="O41" s="50"/>
      <c r="P41" s="50"/>
      <c r="Q41" s="50"/>
      <c r="R41" s="48"/>
      <c r="S41" t="s" s="13">
        <v>909</v>
      </c>
      <c r="T41" s="112"/>
      <c r="U41" s="50"/>
      <c r="V41" s="50"/>
      <c r="W41" s="48"/>
      <c r="X41" t="s" s="13">
        <v>910</v>
      </c>
      <c r="Y41" s="112"/>
      <c r="Z41" s="50"/>
      <c r="AA41" s="48"/>
    </row>
  </sheetData>
  <mergeCells count="223">
    <mergeCell ref="T40:W40"/>
    <mergeCell ref="Y40:AA40"/>
    <mergeCell ref="I41:M41"/>
    <mergeCell ref="N41:R41"/>
    <mergeCell ref="T41:W41"/>
    <mergeCell ref="Y41:AA41"/>
    <mergeCell ref="G37:J37"/>
    <mergeCell ref="I39:M39"/>
    <mergeCell ref="N39:R39"/>
    <mergeCell ref="S39:W39"/>
    <mergeCell ref="X39:AA39"/>
    <mergeCell ref="I40:M40"/>
    <mergeCell ref="N40:R40"/>
    <mergeCell ref="U37:X37"/>
    <mergeCell ref="Z37:AA37"/>
    <mergeCell ref="I36:K36"/>
    <mergeCell ref="M36:O36"/>
    <mergeCell ref="T36:U36"/>
    <mergeCell ref="W36:Y36"/>
    <mergeCell ref="K37:P37"/>
    <mergeCell ref="R37:T37"/>
    <mergeCell ref="C38:AA38"/>
    <mergeCell ref="T34:U34"/>
    <mergeCell ref="W34:Y34"/>
    <mergeCell ref="S35:Y35"/>
    <mergeCell ref="Q34:R34"/>
    <mergeCell ref="Q35:R35"/>
    <mergeCell ref="Q36:R36"/>
    <mergeCell ref="I32:K32"/>
    <mergeCell ref="I33:K33"/>
    <mergeCell ref="M33:O33"/>
    <mergeCell ref="Q33:R33"/>
    <mergeCell ref="I34:K34"/>
    <mergeCell ref="M34:O34"/>
    <mergeCell ref="H35:O35"/>
    <mergeCell ref="A38:B38"/>
    <mergeCell ref="A39:H39"/>
    <mergeCell ref="A40:H40"/>
    <mergeCell ref="A41:H41"/>
    <mergeCell ref="A34:C34"/>
    <mergeCell ref="E34:G34"/>
    <mergeCell ref="A35:C35"/>
    <mergeCell ref="E35:G35"/>
    <mergeCell ref="A36:C36"/>
    <mergeCell ref="E36:G36"/>
    <mergeCell ref="A37:E37"/>
    <mergeCell ref="A23:C23"/>
    <mergeCell ref="E23:G23"/>
    <mergeCell ref="A24:C24"/>
    <mergeCell ref="E24:G24"/>
    <mergeCell ref="A25:C25"/>
    <mergeCell ref="A26:A28"/>
    <mergeCell ref="B26:C26"/>
    <mergeCell ref="B33:C33"/>
    <mergeCell ref="E33:G33"/>
    <mergeCell ref="A29:C29"/>
    <mergeCell ref="E29:G29"/>
    <mergeCell ref="A30:A33"/>
    <mergeCell ref="B30:C30"/>
    <mergeCell ref="E30:G30"/>
    <mergeCell ref="B31:C31"/>
    <mergeCell ref="B32:C32"/>
    <mergeCell ref="T23:U23"/>
    <mergeCell ref="T24:U24"/>
    <mergeCell ref="I23:K23"/>
    <mergeCell ref="M23:O23"/>
    <mergeCell ref="Q23:R23"/>
    <mergeCell ref="W23:Y23"/>
    <mergeCell ref="M24:O24"/>
    <mergeCell ref="Q24:R24"/>
    <mergeCell ref="W24:Y24"/>
    <mergeCell ref="Z20:AA22"/>
    <mergeCell ref="Y11:AA11"/>
    <mergeCell ref="Y12:AA12"/>
    <mergeCell ref="Y13:AA13"/>
    <mergeCell ref="Y14:AA14"/>
    <mergeCell ref="Y15:AA15"/>
    <mergeCell ref="Y16:AA16"/>
    <mergeCell ref="Y17:AA17"/>
    <mergeCell ref="T17:W17"/>
    <mergeCell ref="T18:W18"/>
    <mergeCell ref="C19:AA19"/>
    <mergeCell ref="D20:O20"/>
    <mergeCell ref="P20:Y20"/>
    <mergeCell ref="H21:K21"/>
    <mergeCell ref="L21:O21"/>
    <mergeCell ref="V21:Y21"/>
    <mergeCell ref="P21:R21"/>
    <mergeCell ref="S21:U21"/>
    <mergeCell ref="H22:K22"/>
    <mergeCell ref="L22:O22"/>
    <mergeCell ref="P22:R22"/>
    <mergeCell ref="S22:U22"/>
    <mergeCell ref="V22:Y22"/>
    <mergeCell ref="O18:R18"/>
    <mergeCell ref="J10:M10"/>
    <mergeCell ref="J11:M11"/>
    <mergeCell ref="J12:M12"/>
    <mergeCell ref="J13:M13"/>
    <mergeCell ref="O13:R13"/>
    <mergeCell ref="J14:M14"/>
    <mergeCell ref="J15:M15"/>
    <mergeCell ref="Y18:AA18"/>
    <mergeCell ref="W29:Y29"/>
    <mergeCell ref="W32:Y32"/>
    <mergeCell ref="W33:Y33"/>
    <mergeCell ref="T28:U28"/>
    <mergeCell ref="T29:U29"/>
    <mergeCell ref="T30:U30"/>
    <mergeCell ref="W30:Y30"/>
    <mergeCell ref="T31:U31"/>
    <mergeCell ref="W31:Y31"/>
    <mergeCell ref="T32:U32"/>
    <mergeCell ref="T33:U33"/>
    <mergeCell ref="W27:Y27"/>
    <mergeCell ref="I24:K24"/>
    <mergeCell ref="I25:K25"/>
    <mergeCell ref="M25:O25"/>
    <mergeCell ref="T25:U25"/>
    <mergeCell ref="I26:K26"/>
    <mergeCell ref="I27:K27"/>
    <mergeCell ref="Q27:R27"/>
    <mergeCell ref="I28:K28"/>
    <mergeCell ref="M28:O28"/>
    <mergeCell ref="Q28:R28"/>
    <mergeCell ref="W28:Y28"/>
    <mergeCell ref="Q30:R30"/>
    <mergeCell ref="I31:K31"/>
    <mergeCell ref="Q31:R31"/>
    <mergeCell ref="Q32:R32"/>
    <mergeCell ref="Q25:R25"/>
    <mergeCell ref="Q26:R26"/>
    <mergeCell ref="M26:O26"/>
    <mergeCell ref="M27:O27"/>
    <mergeCell ref="T26:U26"/>
    <mergeCell ref="T27:U27"/>
    <mergeCell ref="M29:O29"/>
    <mergeCell ref="Q29:R29"/>
    <mergeCell ref="B27:C27"/>
    <mergeCell ref="E27:G27"/>
    <mergeCell ref="E31:G31"/>
    <mergeCell ref="E32:G32"/>
    <mergeCell ref="M31:O31"/>
    <mergeCell ref="M32:O32"/>
    <mergeCell ref="I29:K29"/>
    <mergeCell ref="I30:K30"/>
    <mergeCell ref="M30:O30"/>
    <mergeCell ref="B28:C28"/>
    <mergeCell ref="E28:G28"/>
    <mergeCell ref="A7:E7"/>
    <mergeCell ref="A8:H8"/>
    <mergeCell ref="A9:B11"/>
    <mergeCell ref="C9:H9"/>
    <mergeCell ref="C10:H10"/>
    <mergeCell ref="C11:H11"/>
    <mergeCell ref="A13:B16"/>
    <mergeCell ref="C16:H16"/>
    <mergeCell ref="A17:H17"/>
    <mergeCell ref="T13:W13"/>
    <mergeCell ref="T14:W14"/>
    <mergeCell ref="T15:W15"/>
    <mergeCell ref="T16:W16"/>
    <mergeCell ref="W25:Y25"/>
    <mergeCell ref="W26:Y26"/>
    <mergeCell ref="A12:H12"/>
    <mergeCell ref="C13:H13"/>
    <mergeCell ref="C14:H14"/>
    <mergeCell ref="C15:H15"/>
    <mergeCell ref="A18:H18"/>
    <mergeCell ref="A19:B19"/>
    <mergeCell ref="A20:C22"/>
    <mergeCell ref="D21:G21"/>
    <mergeCell ref="D22:G22"/>
    <mergeCell ref="E25:G25"/>
    <mergeCell ref="E26:G26"/>
    <mergeCell ref="O14:R14"/>
    <mergeCell ref="O15:R15"/>
    <mergeCell ref="J16:M16"/>
    <mergeCell ref="O16:R16"/>
    <mergeCell ref="J17:M17"/>
    <mergeCell ref="O17:R17"/>
    <mergeCell ref="J18:M18"/>
    <mergeCell ref="F7:H7"/>
    <mergeCell ref="O7:R7"/>
    <mergeCell ref="Y7:AA7"/>
    <mergeCell ref="O11:R11"/>
    <mergeCell ref="O12:R12"/>
    <mergeCell ref="T6:W6"/>
    <mergeCell ref="T7:W7"/>
    <mergeCell ref="T8:W8"/>
    <mergeCell ref="Y8:AA8"/>
    <mergeCell ref="T9:W9"/>
    <mergeCell ref="Y9:AA9"/>
    <mergeCell ref="Y10:AA10"/>
    <mergeCell ref="T10:W10"/>
    <mergeCell ref="T11:W11"/>
    <mergeCell ref="T12:W12"/>
    <mergeCell ref="J6:M6"/>
    <mergeCell ref="J7:M7"/>
    <mergeCell ref="J8:M8"/>
    <mergeCell ref="O8:R8"/>
    <mergeCell ref="J9:M9"/>
    <mergeCell ref="O9:R9"/>
    <mergeCell ref="O10:R10"/>
    <mergeCell ref="A5:H5"/>
    <mergeCell ref="I5:M5"/>
    <mergeCell ref="N5:R5"/>
    <mergeCell ref="S5:W5"/>
    <mergeCell ref="X5:AA5"/>
    <mergeCell ref="A6:E6"/>
    <mergeCell ref="F6:H6"/>
    <mergeCell ref="O6:R6"/>
    <mergeCell ref="Y6:AA6"/>
    <mergeCell ref="G1:R1"/>
    <mergeCell ref="U1:AA1"/>
    <mergeCell ref="A2:T2"/>
    <mergeCell ref="U2:AA2"/>
    <mergeCell ref="H3:Q3"/>
    <mergeCell ref="R3:U3"/>
    <mergeCell ref="V3:AA3"/>
    <mergeCell ref="C4:AA4"/>
    <mergeCell ref="A3:G3"/>
    <mergeCell ref="A4:B4"/>
  </mergeCells>
  <hyperlinks>
    <hyperlink ref="V3" r:id="rId2" tooltip="Lien fiche pappers"/>
  </hyperlink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4.1640625" customWidth="1"/>
    <col min="2" max="2" width="9.83203125" customWidth="1"/>
    <col min="3" max="3" width="22.1640625" customWidth="1"/>
    <col min="4" max="4" width="3.5" customWidth="1"/>
    <col min="5" max="5" width="16.33203125" customWidth="1"/>
    <col min="6" max="6" width="3.5" customWidth="1"/>
    <col min="7" max="7" width="16.33203125" customWidth="1"/>
    <col min="8" max="8" width="3.5" customWidth="1"/>
    <col min="9" max="9" width="16.33203125" customWidth="1"/>
    <col min="10" max="10" width="3.5" customWidth="1"/>
    <col min="11" max="11" width="16.1640625" customWidth="1"/>
  </cols>
  <sheetData>
    <row r="1" spans="1:11" ht="27" customHeight="1" x14ac:dyDescent="0.15">
      <c r="A1" s="91"/>
      <c r="B1" s="44"/>
      <c r="C1" s="44"/>
      <c r="D1" t="s" s="66">
        <v>911</v>
      </c>
      <c r="E1" s="50"/>
      <c r="F1" s="50"/>
      <c r="G1" s="50"/>
      <c r="H1" s="48"/>
      <c r="I1" t="s" s="67">
        <v>912</v>
      </c>
      <c r="J1" s="44"/>
      <c r="K1" s="44"/>
    </row>
    <row r="2" spans="1:11" ht="27" customHeight="1" x14ac:dyDescent="0.15">
      <c r="A2" s="65"/>
      <c r="B2" s="44"/>
      <c r="C2" s="44"/>
      <c r="D2" s="44"/>
      <c r="E2" s="44"/>
      <c r="F2" s="44"/>
      <c r="G2" s="44"/>
      <c r="H2" s="44"/>
      <c r="I2" t="s" s="68">
        <v>66</v>
      </c>
      <c r="J2" s="44"/>
      <c r="K2" s="44"/>
    </row>
    <row r="3" spans="1:11" ht="16.5" customHeight="1" x14ac:dyDescent="0.15">
      <c r="A3" t="s" s="69">
        <v>67</v>
      </c>
      <c r="B3" s="50"/>
      <c r="C3" s="48"/>
      <c r="D3" t="s" s="69">
        <v>1325</v>
      </c>
      <c r="E3" s="50"/>
      <c r="F3" s="50"/>
      <c r="G3" s="50"/>
      <c r="H3" t="s" s="63">
        <v>69</v>
      </c>
      <c r="I3" s="50"/>
      <c r="J3" t="s" s="154">
        <v>1324</v>
      </c>
      <c r="K3" s="48"/>
    </row>
    <row r="4" spans="1:11" ht="27" customHeight="1" x14ac:dyDescent="0.15">
      <c r="A4" t="s" s="93">
        <v>913</v>
      </c>
      <c r="B4" s="56"/>
      <c r="C4" s="57"/>
      <c r="D4" t="s" s="95">
        <v>914</v>
      </c>
      <c r="E4" s="48"/>
      <c r="F4" t="s" s="104">
        <v>915</v>
      </c>
      <c r="G4" s="48"/>
      <c r="H4" t="s" s="95">
        <v>916</v>
      </c>
      <c r="I4" s="48"/>
      <c r="J4" t="s" s="95">
        <v>917</v>
      </c>
      <c r="K4" s="48"/>
    </row>
    <row r="5" spans="1:11" ht="16.5" customHeight="1" x14ac:dyDescent="0.15">
      <c r="A5" s="60"/>
      <c r="B5" s="61"/>
      <c r="C5" s="62"/>
      <c r="D5" s="130">
        <v>1</v>
      </c>
      <c r="E5" s="48"/>
      <c r="F5" s="130">
        <v>2</v>
      </c>
      <c r="G5" s="48"/>
      <c r="H5" s="130">
        <v>3</v>
      </c>
      <c r="I5" s="48"/>
      <c r="J5" s="130">
        <v>4</v>
      </c>
      <c r="K5" s="48"/>
    </row>
    <row r="6" spans="1:11" ht="27" customHeight="1" x14ac:dyDescent="0.15">
      <c r="A6" t="s" s="103">
        <v>918</v>
      </c>
      <c r="B6" t="s" s="95">
        <v>919</v>
      </c>
      <c r="C6" s="48"/>
      <c r="D6" t="s" s="25">
        <v>920</v>
      </c>
      <c r="E6" s="35"/>
      <c r="F6" t="s" s="25">
        <v>921</v>
      </c>
      <c r="G6" s="35"/>
      <c r="H6" t="s" s="25">
        <v>922</v>
      </c>
      <c r="I6" s="35"/>
      <c r="J6" t="s" s="25">
        <v>923</v>
      </c>
      <c r="K6" s="35"/>
    </row>
    <row r="7" spans="1:11" ht="27" customHeight="1" x14ac:dyDescent="0.15">
      <c r="A7" s="52"/>
      <c r="B7" t="s" s="96">
        <v>924</v>
      </c>
      <c r="C7" s="48"/>
      <c r="D7" t="s" s="25">
        <v>925</v>
      </c>
      <c r="E7" s="35"/>
      <c r="F7" t="s" s="25">
        <v>926</v>
      </c>
      <c r="G7" s="35"/>
      <c r="H7" t="s" s="25">
        <v>927</v>
      </c>
      <c r="I7" s="35"/>
      <c r="J7" t="s" s="25">
        <v>928</v>
      </c>
      <c r="K7" s="35"/>
    </row>
    <row r="8" spans="1:11" ht="16.5" customHeight="1" x14ac:dyDescent="0.15">
      <c r="A8" s="52"/>
      <c r="B8" t="s" s="95">
        <v>929</v>
      </c>
      <c r="C8" s="48"/>
      <c r="D8" t="s" s="25">
        <v>930</v>
      </c>
      <c r="E8" s="35"/>
      <c r="F8" t="s" s="25">
        <v>931</v>
      </c>
      <c r="G8" s="35"/>
      <c r="H8" t="s" s="25">
        <v>932</v>
      </c>
      <c r="I8" s="35"/>
      <c r="J8" t="s" s="25">
        <v>933</v>
      </c>
      <c r="K8" s="35"/>
    </row>
    <row r="9" spans="1:11" ht="16.5" customHeight="1" x14ac:dyDescent="0.15">
      <c r="A9" s="52"/>
      <c r="B9" t="s" s="95">
        <v>934</v>
      </c>
      <c r="C9" s="48"/>
      <c r="D9" t="s" s="25">
        <v>935</v>
      </c>
      <c r="E9" s="32"/>
      <c r="F9" t="s" s="25">
        <v>936</v>
      </c>
      <c r="G9" s="35"/>
      <c r="H9" t="s" s="25">
        <v>937</v>
      </c>
      <c r="I9" s="35"/>
      <c r="J9" t="s" s="25">
        <v>938</v>
      </c>
      <c r="K9" s="14"/>
    </row>
    <row r="10" spans="1:11" ht="16.5" customHeight="1" x14ac:dyDescent="0.15">
      <c r="A10" s="52"/>
      <c r="B10" t="s" s="95">
        <v>939</v>
      </c>
      <c r="C10" s="48"/>
      <c r="D10" t="s" s="25">
        <v>940</v>
      </c>
      <c r="E10" s="35"/>
      <c r="F10" t="s" s="25">
        <v>941</v>
      </c>
      <c r="G10" s="35"/>
      <c r="H10" t="s" s="25">
        <v>942</v>
      </c>
      <c r="I10" s="35"/>
      <c r="J10" t="s" s="25">
        <v>943</v>
      </c>
      <c r="K10" s="35"/>
    </row>
    <row r="11" spans="1:11" ht="27" customHeight="1" x14ac:dyDescent="0.15">
      <c r="A11" s="52"/>
      <c r="B11" t="s" s="96">
        <v>944</v>
      </c>
      <c r="C11" s="48"/>
      <c r="D11" t="s" s="25">
        <v>945</v>
      </c>
      <c r="E11" s="35"/>
      <c r="F11" t="s" s="25">
        <v>946</v>
      </c>
      <c r="G11" s="35"/>
      <c r="H11" t="s" s="25">
        <v>947</v>
      </c>
      <c r="I11" s="35"/>
      <c r="J11" t="s" s="25">
        <v>948</v>
      </c>
      <c r="K11" s="35"/>
    </row>
    <row r="12" spans="1:11" ht="16.5" customHeight="1" x14ac:dyDescent="0.15">
      <c r="A12" s="52"/>
      <c r="B12" t="s" s="95">
        <v>949</v>
      </c>
      <c r="C12" s="48"/>
      <c r="D12" t="s" s="25">
        <v>950</v>
      </c>
      <c r="E12" s="35"/>
      <c r="F12" t="s" s="25">
        <v>951</v>
      </c>
      <c r="G12" s="35"/>
      <c r="H12" t="s" s="25">
        <v>952</v>
      </c>
      <c r="I12" s="35"/>
      <c r="J12" t="s" s="25">
        <v>953</v>
      </c>
      <c r="K12" s="35"/>
    </row>
    <row r="13" spans="1:11" ht="16.5" customHeight="1" x14ac:dyDescent="0.15">
      <c r="A13" s="53"/>
      <c r="B13" t="s" s="126">
        <v>1220</v>
      </c>
      <c r="C13" s="48"/>
      <c r="D13" t="s" s="25">
        <v>955</v>
      </c>
      <c r="E13" s="14"/>
      <c r="F13" t="s" s="25">
        <v>956</v>
      </c>
      <c r="G13" s="14"/>
      <c r="H13" t="s" s="25">
        <v>957</v>
      </c>
      <c r="I13" s="14"/>
      <c r="J13" t="s" s="25">
        <v>958</v>
      </c>
      <c r="K13" s="14"/>
    </row>
    <row r="14" spans="1:11" ht="16.5" customHeight="1" x14ac:dyDescent="0.15">
      <c r="A14" t="s" s="103">
        <v>959</v>
      </c>
      <c r="B14" t="s" s="95">
        <v>960</v>
      </c>
      <c r="C14" s="48"/>
      <c r="D14" t="s" s="25">
        <v>961</v>
      </c>
      <c r="E14" s="35"/>
      <c r="F14" t="s" s="25">
        <v>962</v>
      </c>
      <c r="G14" s="35"/>
      <c r="H14" t="s" s="25">
        <v>963</v>
      </c>
      <c r="I14" s="35"/>
      <c r="J14" t="s" s="25">
        <v>964</v>
      </c>
      <c r="K14" s="14">
        <v>3214000</v>
      </c>
    </row>
    <row r="15" spans="1:11" ht="16.5" customHeight="1" x14ac:dyDescent="0.15">
      <c r="A15" s="52"/>
      <c r="B15" t="s" s="95">
        <v>965</v>
      </c>
      <c r="C15" s="48"/>
      <c r="D15" t="s" s="25">
        <v>966</v>
      </c>
      <c r="E15" s="35"/>
      <c r="F15" t="s" s="25">
        <v>967</v>
      </c>
      <c r="G15" s="35"/>
      <c r="H15" t="s" s="25">
        <v>968</v>
      </c>
      <c r="I15" s="35"/>
      <c r="J15" t="s" s="25">
        <v>969</v>
      </c>
      <c r="K15" s="14">
        <v>2020000</v>
      </c>
    </row>
    <row r="16" spans="1:11" ht="16.5" customHeight="1" x14ac:dyDescent="0.15">
      <c r="A16" s="52"/>
      <c r="B16" t="s" s="95">
        <v>970</v>
      </c>
      <c r="C16" s="48"/>
      <c r="D16" t="s" s="25">
        <v>971</v>
      </c>
      <c r="E16" s="35"/>
      <c r="F16" t="s" s="25">
        <v>972</v>
      </c>
      <c r="G16" s="35"/>
      <c r="H16" t="s" s="25">
        <v>973</v>
      </c>
      <c r="I16" s="35"/>
      <c r="J16" t="s" s="25">
        <v>974</v>
      </c>
      <c r="K16" s="14"/>
    </row>
    <row r="17" spans="1:11" ht="16.5" customHeight="1" x14ac:dyDescent="0.15">
      <c r="A17" s="52"/>
      <c r="B17" t="s" s="95">
        <v>975</v>
      </c>
      <c r="C17" s="48"/>
      <c r="D17" t="s" s="25">
        <v>976</v>
      </c>
      <c r="E17" s="35"/>
      <c r="F17" t="s" s="25">
        <v>977</v>
      </c>
      <c r="G17" s="35"/>
      <c r="H17" t="s" s="25">
        <v>978</v>
      </c>
      <c r="I17" s="35"/>
      <c r="J17" t="s" s="25">
        <v>979</v>
      </c>
      <c r="K17" s="14"/>
    </row>
    <row r="18" spans="1:11" ht="16.5" customHeight="1" x14ac:dyDescent="0.15">
      <c r="A18" s="52"/>
      <c r="B18" t="s" s="95">
        <v>980</v>
      </c>
      <c r="C18" s="48"/>
      <c r="D18" t="s" s="25">
        <v>981</v>
      </c>
      <c r="E18" s="35"/>
      <c r="F18" t="s" s="25">
        <v>982</v>
      </c>
      <c r="G18" s="35"/>
      <c r="H18" t="s" s="25">
        <v>983</v>
      </c>
      <c r="I18" s="35"/>
      <c r="J18" t="s" s="25">
        <v>984</v>
      </c>
      <c r="K18" s="14"/>
    </row>
    <row r="19" spans="1:11" ht="27" customHeight="1" x14ac:dyDescent="0.15">
      <c r="A19" s="52"/>
      <c r="B19" t="s" s="95">
        <v>985</v>
      </c>
      <c r="C19" s="48"/>
      <c r="D19" t="s" s="25">
        <v>986</v>
      </c>
      <c r="E19" s="35"/>
      <c r="F19" t="s" s="25">
        <v>987</v>
      </c>
      <c r="G19" s="35"/>
      <c r="H19" t="s" s="25">
        <v>988</v>
      </c>
      <c r="I19" s="35"/>
      <c r="J19" t="s" s="25">
        <v>989</v>
      </c>
      <c r="K19" s="14"/>
    </row>
    <row r="20" spans="1:11" ht="16.5" customHeight="1" x14ac:dyDescent="0.15">
      <c r="A20" s="52"/>
      <c r="B20" t="s" s="95">
        <v>990</v>
      </c>
      <c r="C20" s="48"/>
      <c r="D20" t="s" s="25">
        <v>991</v>
      </c>
      <c r="E20" s="35"/>
      <c r="F20" t="s" s="25">
        <v>992</v>
      </c>
      <c r="G20" s="35"/>
      <c r="H20" t="s" s="25">
        <v>993</v>
      </c>
      <c r="I20" s="35"/>
      <c r="J20" t="s" s="25">
        <v>994</v>
      </c>
      <c r="K20" s="14"/>
    </row>
    <row r="21" spans="1:11" ht="27" customHeight="1" x14ac:dyDescent="0.15">
      <c r="A21" s="52"/>
      <c r="B21" t="s" s="95">
        <v>995</v>
      </c>
      <c r="C21" s="48"/>
      <c r="D21" t="s" s="25">
        <v>996</v>
      </c>
      <c r="E21" s="35"/>
      <c r="F21" t="s" s="25">
        <v>997</v>
      </c>
      <c r="G21" s="35"/>
      <c r="H21" t="s" s="25">
        <v>998</v>
      </c>
      <c r="I21" s="35"/>
      <c r="J21" t="s" s="25">
        <v>999</v>
      </c>
      <c r="K21" s="14"/>
    </row>
    <row r="22" spans="1:11" ht="27" customHeight="1" x14ac:dyDescent="0.15">
      <c r="A22" s="52"/>
      <c r="B22" t="s" s="95">
        <v>1000</v>
      </c>
      <c r="C22" s="48"/>
      <c r="D22" t="s" s="25">
        <v>1001</v>
      </c>
      <c r="E22" s="35"/>
      <c r="F22" t="s" s="25">
        <v>1002</v>
      </c>
      <c r="G22" s="35"/>
      <c r="H22" t="s" s="25">
        <v>1003</v>
      </c>
      <c r="I22" s="35"/>
      <c r="J22" t="s" s="25">
        <v>1004</v>
      </c>
      <c r="K22" s="14"/>
    </row>
    <row r="23" spans="1:11" ht="27" customHeight="1" x14ac:dyDescent="0.15">
      <c r="A23" s="52"/>
      <c r="B23" t="s" s="95">
        <v>1005</v>
      </c>
      <c r="C23" s="48"/>
      <c r="D23" t="s" s="25">
        <v>1006</v>
      </c>
      <c r="E23" s="14"/>
      <c r="F23" t="s" s="25">
        <v>1007</v>
      </c>
      <c r="G23" s="14"/>
      <c r="H23" t="s" s="25">
        <v>1008</v>
      </c>
      <c r="I23" s="14"/>
      <c r="J23" t="s" s="25">
        <v>1009</v>
      </c>
      <c r="K23" s="14"/>
    </row>
    <row r="24" spans="1:11" ht="16.5" customHeight="1" x14ac:dyDescent="0.15">
      <c r="A24" s="52"/>
      <c r="B24" t="s" s="95">
        <v>1010</v>
      </c>
      <c r="C24" s="48"/>
      <c r="D24" t="s" s="25">
        <v>1011</v>
      </c>
      <c r="E24" s="35"/>
      <c r="F24" t="s" s="25">
        <v>1012</v>
      </c>
      <c r="G24" s="35"/>
      <c r="H24" t="s" s="25">
        <v>1013</v>
      </c>
      <c r="I24" s="35"/>
      <c r="J24" t="s" s="25">
        <v>1014</v>
      </c>
      <c r="K24" s="14">
        <v>103168000</v>
      </c>
    </row>
    <row r="25" spans="1:11" ht="16.5" customHeight="1" x14ac:dyDescent="0.15">
      <c r="A25" s="53"/>
      <c r="B25" t="s" s="126">
        <v>1015</v>
      </c>
      <c r="C25" s="48"/>
      <c r="D25" t="s" s="25">
        <v>1016</v>
      </c>
      <c r="E25" s="14">
        <v>94617000</v>
      </c>
      <c r="F25" t="s" s="25">
        <v>1017</v>
      </c>
      <c r="G25" s="14">
        <v>37310000</v>
      </c>
      <c r="H25" t="s" s="25">
        <v>1018</v>
      </c>
      <c r="I25" s="14">
        <v>51095000</v>
      </c>
      <c r="J25" t="s" s="25">
        <v>1019</v>
      </c>
      <c r="K25" s="14">
        <v>108402000</v>
      </c>
    </row>
    <row r="26" spans="1:11" ht="16.5" customHeight="1" x14ac:dyDescent="0.15">
      <c r="A26" t="s" s="103">
        <v>1020</v>
      </c>
      <c r="B26" t="s" s="129">
        <v>1021</v>
      </c>
      <c r="C26" t="s" s="28">
        <v>1022</v>
      </c>
      <c r="D26" t="s" s="25">
        <v>1023</v>
      </c>
      <c r="E26" s="14"/>
      <c r="F26" t="s" s="25">
        <v>1024</v>
      </c>
      <c r="G26" s="14"/>
      <c r="H26" t="s" s="25">
        <v>1025</v>
      </c>
      <c r="I26" s="14"/>
      <c r="J26" t="s" s="25">
        <v>1026</v>
      </c>
      <c r="K26" s="14"/>
    </row>
    <row r="27" spans="1:11" ht="16.5" customHeight="1" x14ac:dyDescent="0.15">
      <c r="A27" s="52"/>
      <c r="B27" s="52"/>
      <c r="C27" t="s" s="28">
        <v>1027</v>
      </c>
      <c r="D27" t="s" s="25">
        <v>1028</v>
      </c>
      <c r="E27" s="14"/>
      <c r="F27" t="s" s="25">
        <v>1029</v>
      </c>
      <c r="G27" s="14"/>
      <c r="H27" t="s" s="25">
        <v>1030</v>
      </c>
      <c r="I27" s="14"/>
      <c r="J27" t="s" s="25">
        <v>1031</v>
      </c>
      <c r="K27" s="14"/>
    </row>
    <row r="28" spans="1:11" ht="16.5" customHeight="1" x14ac:dyDescent="0.15">
      <c r="A28" s="52"/>
      <c r="B28" s="52"/>
      <c r="C28" t="s" s="28">
        <v>1032</v>
      </c>
      <c r="D28" t="s" s="36">
        <v>1033</v>
      </c>
      <c r="E28" s="14"/>
      <c r="F28" t="s" s="25">
        <v>1034</v>
      </c>
      <c r="G28" s="14"/>
      <c r="H28" t="s" s="25">
        <v>1035</v>
      </c>
      <c r="I28" s="14"/>
      <c r="J28" t="s" s="25">
        <v>1036</v>
      </c>
      <c r="K28" s="14"/>
    </row>
    <row r="29" spans="1:11" ht="16.5" customHeight="1" x14ac:dyDescent="0.15">
      <c r="A29" s="52"/>
      <c r="B29" s="52"/>
      <c r="C29" t="s" s="28">
        <v>1037</v>
      </c>
      <c r="D29" t="s" s="25">
        <v>1038</v>
      </c>
      <c r="E29" s="35"/>
      <c r="F29" t="s" s="25">
        <v>1039</v>
      </c>
      <c r="G29" s="35"/>
      <c r="H29" t="s" s="25">
        <v>1040</v>
      </c>
      <c r="I29" s="35"/>
      <c r="J29" t="s" s="25">
        <v>1041</v>
      </c>
      <c r="K29" s="14"/>
    </row>
    <row r="30" spans="1:11" ht="27" customHeight="1" x14ac:dyDescent="0.15">
      <c r="A30" s="52"/>
      <c r="B30" s="53"/>
      <c r="C30" t="s" s="28">
        <v>1042</v>
      </c>
      <c r="D30" t="s" s="36">
        <v>1043</v>
      </c>
      <c r="E30" s="14"/>
      <c r="F30" t="s" s="25">
        <v>1044</v>
      </c>
      <c r="G30" s="14"/>
      <c r="H30" t="s" s="25">
        <v>1045</v>
      </c>
      <c r="I30" s="14"/>
      <c r="J30" t="s" s="25">
        <v>1046</v>
      </c>
      <c r="K30" s="14"/>
    </row>
    <row r="31" spans="1:11" ht="16.5" customHeight="1" x14ac:dyDescent="0.15">
      <c r="A31" s="52"/>
      <c r="B31" t="s" s="95">
        <v>1047</v>
      </c>
      <c r="C31" s="48"/>
      <c r="D31" t="s" s="25">
        <v>1048</v>
      </c>
      <c r="E31" s="14"/>
      <c r="F31" t="s" s="25">
        <v>1049</v>
      </c>
      <c r="G31" s="14"/>
      <c r="H31" t="s" s="25">
        <v>1050</v>
      </c>
      <c r="I31" s="14"/>
      <c r="J31" t="s" s="25">
        <v>1051</v>
      </c>
      <c r="K31" s="14"/>
    </row>
    <row r="32" spans="1:11" ht="16.5" customHeight="1" x14ac:dyDescent="0.15">
      <c r="A32" s="52"/>
      <c r="B32" t="s" s="95">
        <v>1052</v>
      </c>
      <c r="C32" s="48"/>
      <c r="D32" t="s" s="25">
        <v>1053</v>
      </c>
      <c r="E32" s="14"/>
      <c r="F32" t="s" s="25">
        <v>1054</v>
      </c>
      <c r="G32" s="14"/>
      <c r="H32" t="s" s="25">
        <v>1055</v>
      </c>
      <c r="I32" s="14"/>
      <c r="J32" t="s" s="25">
        <v>1056</v>
      </c>
      <c r="K32" s="14"/>
    </row>
    <row r="33" spans="1:11" ht="16.5" customHeight="1" x14ac:dyDescent="0.15">
      <c r="A33" s="52"/>
      <c r="B33" t="s" s="95">
        <v>1057</v>
      </c>
      <c r="C33" s="48"/>
      <c r="D33" t="s" s="25">
        <v>1058</v>
      </c>
      <c r="E33" s="14"/>
      <c r="F33" t="s" s="25">
        <v>1059</v>
      </c>
      <c r="G33" s="14"/>
      <c r="H33" t="s" s="25">
        <v>1060</v>
      </c>
      <c r="I33" s="14"/>
      <c r="J33" t="s" s="25">
        <v>1061</v>
      </c>
      <c r="K33" s="14"/>
    </row>
    <row r="34" spans="1:11" ht="16.5" customHeight="1" x14ac:dyDescent="0.15">
      <c r="A34" s="53"/>
      <c r="B34" t="s" s="126">
        <v>1062</v>
      </c>
      <c r="C34" s="48"/>
      <c r="D34" t="s" s="25">
        <v>1063</v>
      </c>
      <c r="E34" s="14"/>
      <c r="F34" t="s" s="25">
        <v>1064</v>
      </c>
      <c r="G34" s="14"/>
      <c r="H34" t="s" s="25">
        <v>1065</v>
      </c>
      <c r="I34" s="14"/>
      <c r="J34" t="s" s="25">
        <v>1066</v>
      </c>
      <c r="K34" s="14"/>
    </row>
    <row r="35" spans="1:11" ht="16.5" customHeight="1" x14ac:dyDescent="0.15">
      <c r="A35" t="s" s="99">
        <v>1067</v>
      </c>
      <c r="B35" s="50"/>
      <c r="C35" s="48"/>
      <c r="D35" t="s" s="25">
        <v>1068</v>
      </c>
      <c r="E35" s="14">
        <v>94617000</v>
      </c>
      <c r="F35" t="s" s="25">
        <v>1069</v>
      </c>
      <c r="G35" s="14">
        <v>37310000</v>
      </c>
      <c r="H35" t="s" s="25">
        <v>1070</v>
      </c>
      <c r="I35" s="14">
        <v>51095000</v>
      </c>
      <c r="J35" t="s" s="25">
        <v>1071</v>
      </c>
      <c r="K35" s="14">
        <v>108402000</v>
      </c>
    </row>
    <row r="36" spans="1:11" ht="16.5" customHeight="1" x14ac:dyDescent="0.15">
      <c r="A36" t="s" s="93">
        <v>1072</v>
      </c>
      <c r="B36" s="56"/>
      <c r="C36" s="57"/>
      <c r="D36" t="s" s="95">
        <v>1073</v>
      </c>
      <c r="E36" s="48"/>
      <c r="F36" t="s" s="25">
        <v>1074</v>
      </c>
      <c r="G36" s="14"/>
      <c r="H36" t="s" s="25">
        <v>1075</v>
      </c>
      <c r="I36" s="14"/>
      <c r="J36" s="127"/>
      <c r="K36" s="57"/>
    </row>
    <row r="37" spans="1:11" ht="16.5" customHeight="1" x14ac:dyDescent="0.15">
      <c r="A37" s="58"/>
      <c r="B37" s="44"/>
      <c r="C37" s="59"/>
      <c r="D37" t="s" s="95">
        <v>1076</v>
      </c>
      <c r="E37" s="48"/>
      <c r="F37" t="s" s="25">
        <v>1077</v>
      </c>
      <c r="G37" s="14"/>
      <c r="H37" t="s" s="25">
        <v>1078</v>
      </c>
      <c r="I37" s="14"/>
      <c r="J37" s="58"/>
      <c r="K37" s="59"/>
    </row>
    <row r="38" spans="1:11" ht="16.5" customHeight="1" x14ac:dyDescent="0.15">
      <c r="A38" s="60"/>
      <c r="B38" s="61"/>
      <c r="C38" s="62"/>
      <c r="D38" t="s" s="95">
        <v>1079</v>
      </c>
      <c r="E38" s="48"/>
      <c r="F38" t="s" s="25">
        <v>1080</v>
      </c>
      <c r="G38" s="14"/>
      <c r="H38" t="s" s="25">
        <v>1081</v>
      </c>
      <c r="I38" s="14"/>
      <c r="J38" s="60"/>
      <c r="K38" s="62"/>
    </row>
    <row r="39" spans="1:11" ht="16.5" customHeight="1" x14ac:dyDescent="0.15">
      <c r="A39" t="s" s="96">
        <v>1082</v>
      </c>
      <c r="B39" s="50"/>
      <c r="C39" s="50"/>
      <c r="D39" s="50"/>
      <c r="E39" s="50"/>
      <c r="F39" s="50"/>
      <c r="G39" s="50"/>
      <c r="H39" s="50"/>
      <c r="I39" s="48"/>
      <c r="J39" s="37">
        <v>10</v>
      </c>
      <c r="K39" s="38"/>
    </row>
    <row r="40" spans="1:11" ht="46.5" customHeight="1" x14ac:dyDescent="0.15">
      <c r="A40" t="s" s="128">
        <v>1083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</row>
  </sheetData>
  <mergeCells count="54">
    <mergeCell ref="B8:C8"/>
    <mergeCell ref="B9:C9"/>
    <mergeCell ref="B10:C10"/>
    <mergeCell ref="D4:E4"/>
    <mergeCell ref="F4:G4"/>
    <mergeCell ref="D5:E5"/>
    <mergeCell ref="F5:G5"/>
    <mergeCell ref="H5:I5"/>
    <mergeCell ref="J5:K5"/>
    <mergeCell ref="A4:C5"/>
    <mergeCell ref="B6:C6"/>
    <mergeCell ref="B7:C7"/>
    <mergeCell ref="H4:I4"/>
    <mergeCell ref="J4:K4"/>
    <mergeCell ref="A6:A13"/>
    <mergeCell ref="B13:C13"/>
    <mergeCell ref="H3:I3"/>
    <mergeCell ref="J3:K3"/>
    <mergeCell ref="A1:C1"/>
    <mergeCell ref="D1:H1"/>
    <mergeCell ref="I1:K1"/>
    <mergeCell ref="A2:H2"/>
    <mergeCell ref="I2:K2"/>
    <mergeCell ref="A3:C3"/>
    <mergeCell ref="D3:G3"/>
    <mergeCell ref="A39:I39"/>
    <mergeCell ref="A40:K40"/>
    <mergeCell ref="A26:A34"/>
    <mergeCell ref="B26:B30"/>
    <mergeCell ref="B31:C31"/>
    <mergeCell ref="B32:C32"/>
    <mergeCell ref="B33:C33"/>
    <mergeCell ref="B34:C34"/>
    <mergeCell ref="A35:C35"/>
    <mergeCell ref="A36:C38"/>
    <mergeCell ref="D36:E36"/>
    <mergeCell ref="J36:K38"/>
    <mergeCell ref="D37:E37"/>
    <mergeCell ref="D38:E38"/>
    <mergeCell ref="A14:A25"/>
    <mergeCell ref="B14:C14"/>
    <mergeCell ref="B15:C15"/>
    <mergeCell ref="B16:C16"/>
    <mergeCell ref="B17:C17"/>
    <mergeCell ref="B23:C23"/>
    <mergeCell ref="B24:C24"/>
    <mergeCell ref="B25:C25"/>
    <mergeCell ref="B11:C11"/>
    <mergeCell ref="B12:C12"/>
    <mergeCell ref="B18:C18"/>
    <mergeCell ref="B19:C19"/>
    <mergeCell ref="B20:C20"/>
    <mergeCell ref="B21:C21"/>
    <mergeCell ref="B22:C22"/>
  </mergeCells>
  <hyperlinks>
    <hyperlink ref="J3" r:id="rId2" tooltip="Lien fiche pappers"/>
  </hyperlink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4.6640625" customWidth="1"/>
    <col min="2" max="2" width="3.5" customWidth="1"/>
    <col min="3" max="3" width="8.6640625" customWidth="1"/>
    <col min="4" max="4" width="3.5" customWidth="1"/>
    <col min="5" max="5" width="5.33203125" customWidth="1"/>
    <col min="6" max="6" width="2.33203125" customWidth="1"/>
    <col min="7" max="7" width="13" customWidth="1"/>
    <col min="8" max="9" width="3.5" customWidth="1"/>
    <col min="10" max="10" width="9.5" customWidth="1"/>
    <col min="11" max="11" width="2.33203125" customWidth="1"/>
    <col min="12" max="12" width="3.5" customWidth="1"/>
    <col min="13" max="13" width="16.1640625" customWidth="1"/>
    <col min="14" max="14" width="3.5" customWidth="1"/>
    <col min="15" max="15" width="16.1640625" customWidth="1"/>
    <col min="16" max="16" width="3.5" customWidth="1"/>
    <col min="17" max="17" width="16.1640625" customWidth="1"/>
  </cols>
  <sheetData>
    <row r="1" spans="1:17" ht="27" customHeight="1" x14ac:dyDescent="0.15">
      <c r="A1" s="131"/>
      <c r="B1" s="44"/>
      <c r="C1" s="44"/>
      <c r="D1" s="44"/>
      <c r="E1" s="44"/>
      <c r="F1" s="44"/>
      <c r="G1" t="s" s="66">
        <v>1084</v>
      </c>
      <c r="H1" s="50"/>
      <c r="I1" s="50"/>
      <c r="J1" s="50"/>
      <c r="K1" s="50"/>
      <c r="L1" s="50"/>
      <c r="M1" s="50"/>
      <c r="N1" s="48"/>
      <c r="O1" t="s" s="67">
        <v>1085</v>
      </c>
      <c r="P1" s="44"/>
      <c r="Q1" s="44"/>
    </row>
    <row r="2" spans="1:17" ht="27" customHeight="1" x14ac:dyDescent="0.15">
      <c r="A2" s="13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t="s" s="68">
        <v>66</v>
      </c>
      <c r="P2" s="44"/>
      <c r="Q2" s="44"/>
    </row>
    <row r="3" spans="1:17" ht="16.5" customHeight="1" x14ac:dyDescent="0.15">
      <c r="A3" t="s" s="69">
        <v>67</v>
      </c>
      <c r="B3" s="50"/>
      <c r="C3" s="50"/>
      <c r="D3" s="50"/>
      <c r="E3" s="50"/>
      <c r="F3" s="48"/>
      <c r="G3" t="s" s="69">
        <v>1325</v>
      </c>
      <c r="H3" s="50"/>
      <c r="I3" s="50"/>
      <c r="J3" s="50"/>
      <c r="K3" s="50"/>
      <c r="L3" s="50"/>
      <c r="M3" s="50"/>
      <c r="N3" t="s" s="63">
        <v>69</v>
      </c>
      <c r="O3" s="50"/>
      <c r="P3" t="s" s="155">
        <v>1324</v>
      </c>
      <c r="Q3" s="48"/>
    </row>
    <row r="4" spans="1:17" ht="16.5" customHeight="1" x14ac:dyDescent="0.15">
      <c r="A4" t="s" s="133">
        <v>1086</v>
      </c>
      <c r="B4" s="57"/>
      <c r="C4" t="s" s="135">
        <v>1087</v>
      </c>
      <c r="D4" s="56"/>
      <c r="E4" s="56"/>
      <c r="F4" s="56"/>
      <c r="G4" s="56"/>
      <c r="H4" s="56"/>
      <c r="I4" s="56"/>
      <c r="J4" s="56"/>
      <c r="K4" s="57"/>
      <c r="L4" t="s" s="95">
        <v>1088</v>
      </c>
      <c r="M4" s="48"/>
      <c r="N4" t="s" s="95">
        <v>1089</v>
      </c>
      <c r="O4" s="48"/>
      <c r="P4" t="s" s="95">
        <v>1090</v>
      </c>
      <c r="Q4" s="48"/>
    </row>
    <row r="5" spans="1:17" ht="16.5" customHeight="1" x14ac:dyDescent="0.15">
      <c r="A5" s="60"/>
      <c r="B5" s="62"/>
      <c r="C5" s="60"/>
      <c r="D5" s="61"/>
      <c r="E5" s="61"/>
      <c r="F5" s="61"/>
      <c r="G5" s="61"/>
      <c r="H5" s="61"/>
      <c r="I5" s="61"/>
      <c r="J5" s="61"/>
      <c r="K5" s="62"/>
      <c r="L5" s="130">
        <v>1</v>
      </c>
      <c r="M5" s="48"/>
      <c r="N5" s="130">
        <v>2</v>
      </c>
      <c r="O5" s="48"/>
      <c r="P5" s="130">
        <v>3</v>
      </c>
      <c r="Q5" s="48"/>
    </row>
    <row r="6" spans="1:17" ht="16.5" customHeight="1" x14ac:dyDescent="0.15">
      <c r="A6" t="s" s="105">
        <v>1091</v>
      </c>
      <c r="B6" t="s" s="95">
        <v>1092</v>
      </c>
      <c r="C6" s="50"/>
      <c r="D6" s="50"/>
      <c r="E6" s="50"/>
      <c r="F6" s="50"/>
      <c r="G6" s="50"/>
      <c r="H6" s="50"/>
      <c r="I6" s="50"/>
      <c r="J6" s="50"/>
      <c r="K6" s="48"/>
      <c r="L6" t="s" s="25">
        <v>1093</v>
      </c>
      <c r="M6" s="14"/>
      <c r="N6" t="s" s="28">
        <v>1094</v>
      </c>
      <c r="O6" s="14"/>
      <c r="P6" t="s" s="25">
        <v>1095</v>
      </c>
      <c r="Q6" s="14"/>
    </row>
    <row r="7" spans="1:17" ht="16.5" customHeight="1" x14ac:dyDescent="0.15">
      <c r="A7" s="52"/>
      <c r="B7" t="s" s="95">
        <v>1096</v>
      </c>
      <c r="C7" s="50"/>
      <c r="D7" s="50"/>
      <c r="E7" s="50"/>
      <c r="F7" s="50"/>
      <c r="G7" s="50"/>
      <c r="H7" s="50"/>
      <c r="I7" s="50"/>
      <c r="J7" s="50"/>
      <c r="K7" s="48"/>
      <c r="L7" t="s" s="25">
        <v>1097</v>
      </c>
      <c r="M7" s="14">
        <v>19782595</v>
      </c>
      <c r="N7" t="s" s="28">
        <v>1098</v>
      </c>
      <c r="O7" s="14"/>
      <c r="P7" t="s" s="25">
        <v>1099</v>
      </c>
      <c r="Q7" s="14">
        <v>19782595</v>
      </c>
    </row>
    <row r="8" spans="1:17" ht="16.5" customHeight="1" x14ac:dyDescent="0.15">
      <c r="A8" s="53"/>
      <c r="B8" t="s" s="95">
        <v>1100</v>
      </c>
      <c r="C8" s="50"/>
      <c r="D8" s="50"/>
      <c r="E8" s="50"/>
      <c r="F8" s="50"/>
      <c r="G8" s="50"/>
      <c r="H8" s="50"/>
      <c r="I8" s="50"/>
      <c r="J8" s="50"/>
      <c r="K8" s="48"/>
      <c r="L8" t="s" s="25">
        <v>1101</v>
      </c>
      <c r="M8" s="14">
        <v>16916067</v>
      </c>
      <c r="N8" t="s" s="28">
        <v>1102</v>
      </c>
      <c r="O8" s="14"/>
      <c r="P8" t="s" s="25">
        <v>1103</v>
      </c>
      <c r="Q8" s="14">
        <v>16916067</v>
      </c>
    </row>
    <row r="9" spans="1:17" ht="16.5" customHeight="1" x14ac:dyDescent="0.15">
      <c r="A9" t="s" s="103">
        <v>1104</v>
      </c>
      <c r="B9" t="s" s="95">
        <v>1105</v>
      </c>
      <c r="C9" s="50"/>
      <c r="D9" s="50"/>
      <c r="E9" s="50"/>
      <c r="F9" s="50"/>
      <c r="G9" s="50"/>
      <c r="H9" s="50"/>
      <c r="I9" s="50"/>
      <c r="J9" s="50"/>
      <c r="K9" s="48"/>
      <c r="L9" t="s" s="25">
        <v>1106</v>
      </c>
      <c r="M9" s="14">
        <v>4834407</v>
      </c>
      <c r="N9" s="54">
        <v>4834407</v>
      </c>
      <c r="O9" s="48"/>
      <c r="P9" s="54"/>
      <c r="Q9" s="48"/>
    </row>
    <row r="10" spans="1:17" ht="16.5" customHeight="1" x14ac:dyDescent="0.15">
      <c r="A10" s="52"/>
      <c r="B10" t="s" s="95">
        <v>1107</v>
      </c>
      <c r="C10" s="50"/>
      <c r="D10" s="50"/>
      <c r="E10" s="50"/>
      <c r="F10" s="50"/>
      <c r="G10" s="50"/>
      <c r="H10" s="50"/>
      <c r="I10" s="50"/>
      <c r="J10" s="50"/>
      <c r="K10" s="48"/>
      <c r="L10" t="s" s="25">
        <v>1108</v>
      </c>
      <c r="M10" s="14">
        <v>173377047</v>
      </c>
      <c r="N10" s="54">
        <v>173377047</v>
      </c>
      <c r="O10" s="48"/>
      <c r="P10" s="54"/>
      <c r="Q10" s="48"/>
    </row>
    <row r="11" spans="1:17" ht="45" customHeight="1" x14ac:dyDescent="0.15">
      <c r="A11" s="52"/>
      <c r="B11" t="s" s="95">
        <v>1109</v>
      </c>
      <c r="C11" s="50"/>
      <c r="D11" s="50"/>
      <c r="E11" s="48"/>
      <c r="F11" t="s" s="39">
        <v>1266</v>
      </c>
      <c r="G11" t="s" s="95">
        <v>1111</v>
      </c>
      <c r="H11" s="50"/>
      <c r="I11" t="s" s="25">
        <v>1112</v>
      </c>
      <c r="J11" s="20"/>
      <c r="K11" t="s" s="40">
        <v>1269</v>
      </c>
      <c r="L11" t="s" s="25">
        <v>1114</v>
      </c>
      <c r="M11" s="14"/>
      <c r="N11" s="54"/>
      <c r="O11" s="48"/>
      <c r="P11" s="54"/>
      <c r="Q11" s="48"/>
    </row>
    <row r="12" spans="1:17" ht="16.5" customHeight="1" x14ac:dyDescent="0.15">
      <c r="A12" s="52"/>
      <c r="B12" t="s" s="95">
        <v>1165</v>
      </c>
      <c r="C12" s="50"/>
      <c r="D12" s="50"/>
      <c r="E12" s="50"/>
      <c r="F12" s="50"/>
      <c r="G12" s="50"/>
      <c r="H12" s="50"/>
      <c r="I12" s="50"/>
      <c r="J12" s="50"/>
      <c r="K12" s="48"/>
      <c r="L12" t="s" s="25">
        <v>1116</v>
      </c>
      <c r="M12" s="14">
        <v>800392</v>
      </c>
      <c r="N12" s="54">
        <v>800392</v>
      </c>
      <c r="O12" s="48"/>
      <c r="P12" s="54"/>
      <c r="Q12" s="48"/>
    </row>
    <row r="13" spans="1:17" ht="16.5" customHeight="1" x14ac:dyDescent="0.15">
      <c r="A13" s="52"/>
      <c r="B13" t="s" s="95">
        <v>1167</v>
      </c>
      <c r="C13" s="50"/>
      <c r="D13" s="50"/>
      <c r="E13" s="50"/>
      <c r="F13" s="50"/>
      <c r="G13" s="50"/>
      <c r="H13" s="50"/>
      <c r="I13" s="50"/>
      <c r="J13" s="50"/>
      <c r="K13" s="48"/>
      <c r="L13" t="s" s="25">
        <v>1118</v>
      </c>
      <c r="M13" s="14">
        <v>937257</v>
      </c>
      <c r="N13" s="54">
        <v>937257</v>
      </c>
      <c r="O13" s="48"/>
      <c r="P13" s="54"/>
      <c r="Q13" s="48"/>
    </row>
    <row r="14" spans="1:17" ht="16.5" customHeight="1" x14ac:dyDescent="0.15">
      <c r="A14" s="52"/>
      <c r="B14" t="s" s="93">
        <v>1119</v>
      </c>
      <c r="C14" s="57"/>
      <c r="D14" t="s" s="95">
        <v>1170</v>
      </c>
      <c r="E14" s="50"/>
      <c r="F14" s="50"/>
      <c r="G14" s="50"/>
      <c r="H14" s="50"/>
      <c r="I14" s="50"/>
      <c r="J14" s="50"/>
      <c r="K14" s="48"/>
      <c r="L14" t="s" s="25">
        <v>1121</v>
      </c>
      <c r="M14" s="14">
        <v>9518677</v>
      </c>
      <c r="N14" s="54">
        <v>9518677</v>
      </c>
      <c r="O14" s="48"/>
      <c r="P14" s="54"/>
      <c r="Q14" s="48"/>
    </row>
    <row r="15" spans="1:17" ht="16.5" customHeight="1" x14ac:dyDescent="0.15">
      <c r="A15" s="52"/>
      <c r="B15" s="58"/>
      <c r="C15" s="59"/>
      <c r="D15" t="s" s="95">
        <v>1172</v>
      </c>
      <c r="E15" s="50"/>
      <c r="F15" s="50"/>
      <c r="G15" s="50"/>
      <c r="H15" s="50"/>
      <c r="I15" s="50"/>
      <c r="J15" s="50"/>
      <c r="K15" s="48"/>
      <c r="L15" t="s" s="25">
        <v>1123</v>
      </c>
      <c r="M15" s="14">
        <v>5019462</v>
      </c>
      <c r="N15" s="54">
        <v>5019462</v>
      </c>
      <c r="O15" s="48"/>
      <c r="P15" s="54"/>
      <c r="Q15" s="48"/>
    </row>
    <row r="16" spans="1:17" ht="16.5" customHeight="1" x14ac:dyDescent="0.15">
      <c r="A16" s="52"/>
      <c r="B16" s="58"/>
      <c r="C16" s="59"/>
      <c r="D16" t="s" s="95">
        <v>1124</v>
      </c>
      <c r="E16" s="50"/>
      <c r="F16" s="50"/>
      <c r="G16" s="50"/>
      <c r="H16" s="50"/>
      <c r="I16" s="50"/>
      <c r="J16" s="50"/>
      <c r="K16" s="48"/>
      <c r="L16" t="s" s="25">
        <v>1125</v>
      </c>
      <c r="M16" s="14">
        <v>13018932</v>
      </c>
      <c r="N16" s="54">
        <v>13018932</v>
      </c>
      <c r="O16" s="48"/>
      <c r="P16" s="54"/>
      <c r="Q16" s="48"/>
    </row>
    <row r="17" spans="1:17" ht="16.5" customHeight="1" x14ac:dyDescent="0.15">
      <c r="A17" s="52"/>
      <c r="B17" s="60"/>
      <c r="C17" s="62"/>
      <c r="D17" t="s" s="95">
        <v>1126</v>
      </c>
      <c r="E17" s="50"/>
      <c r="F17" s="50"/>
      <c r="G17" s="50"/>
      <c r="H17" s="50"/>
      <c r="I17" s="50"/>
      <c r="J17" s="50"/>
      <c r="K17" s="48"/>
      <c r="L17" t="s" s="25">
        <v>1127</v>
      </c>
      <c r="M17" s="14">
        <v>93388</v>
      </c>
      <c r="N17" s="54">
        <v>93388</v>
      </c>
      <c r="O17" s="48"/>
      <c r="P17" s="54"/>
      <c r="Q17" s="48"/>
    </row>
    <row r="18" spans="1:17" ht="16.5" customHeight="1" x14ac:dyDescent="0.15">
      <c r="A18" s="52"/>
      <c r="B18" t="s" s="95">
        <v>1180</v>
      </c>
      <c r="C18" s="50"/>
      <c r="D18" s="50"/>
      <c r="E18" s="50"/>
      <c r="F18" s="50"/>
      <c r="G18" s="50"/>
      <c r="H18" s="50"/>
      <c r="I18" s="50"/>
      <c r="J18" s="50"/>
      <c r="K18" s="48"/>
      <c r="L18" t="s" s="25">
        <v>1129</v>
      </c>
      <c r="M18" s="14"/>
      <c r="N18" s="54"/>
      <c r="O18" s="48"/>
      <c r="P18" s="54"/>
      <c r="Q18" s="48"/>
    </row>
    <row r="19" spans="1:17" ht="27" customHeight="1" x14ac:dyDescent="0.15">
      <c r="A19" s="53"/>
      <c r="B19" t="s" s="95">
        <v>1130</v>
      </c>
      <c r="C19" s="50"/>
      <c r="D19" s="50"/>
      <c r="E19" s="50"/>
      <c r="F19" s="50"/>
      <c r="G19" s="50"/>
      <c r="H19" s="50"/>
      <c r="I19" s="50"/>
      <c r="J19" s="50"/>
      <c r="K19" s="48"/>
      <c r="L19" t="s" s="25">
        <v>1131</v>
      </c>
      <c r="M19" s="14">
        <v>145568521</v>
      </c>
      <c r="N19" s="54">
        <v>145568521</v>
      </c>
      <c r="O19" s="48"/>
      <c r="P19" s="54"/>
      <c r="Q19" s="48"/>
    </row>
    <row r="20" spans="1:17" ht="16.5" customHeight="1" x14ac:dyDescent="0.15">
      <c r="A20" t="s" s="95">
        <v>1132</v>
      </c>
      <c r="B20" s="50"/>
      <c r="C20" s="50"/>
      <c r="D20" s="50"/>
      <c r="E20" s="50"/>
      <c r="F20" s="50"/>
      <c r="G20" s="50"/>
      <c r="H20" s="50"/>
      <c r="I20" s="50"/>
      <c r="J20" s="50"/>
      <c r="K20" s="48"/>
      <c r="L20" t="s" s="25">
        <v>1133</v>
      </c>
      <c r="M20" s="14">
        <v>12239111</v>
      </c>
      <c r="N20" s="54">
        <v>12239111</v>
      </c>
      <c r="O20" s="48"/>
      <c r="P20" s="54"/>
      <c r="Q20" s="48"/>
    </row>
    <row r="21" spans="1:17" ht="16.5" customHeight="1" x14ac:dyDescent="0.15">
      <c r="A21" t="s" s="126">
        <v>1188</v>
      </c>
      <c r="B21" s="50"/>
      <c r="C21" s="50"/>
      <c r="D21" s="50"/>
      <c r="E21" s="50"/>
      <c r="F21" s="50"/>
      <c r="G21" s="50"/>
      <c r="H21" s="50"/>
      <c r="I21" s="50"/>
      <c r="J21" s="50"/>
      <c r="K21" s="48"/>
      <c r="L21" t="s" s="25">
        <v>1135</v>
      </c>
      <c r="M21" s="14">
        <v>402105857</v>
      </c>
      <c r="N21" t="s" s="28">
        <v>1136</v>
      </c>
      <c r="O21" s="14">
        <v>365407195</v>
      </c>
      <c r="P21" t="s" s="25">
        <v>1137</v>
      </c>
      <c r="Q21" s="14">
        <v>36698662</v>
      </c>
    </row>
    <row r="22" spans="1:17" ht="16.5" customHeight="1" x14ac:dyDescent="0.15">
      <c r="A22" t="s" s="103">
        <v>1138</v>
      </c>
      <c r="B22" s="134">
        <v>-1</v>
      </c>
      <c r="C22" t="s" s="93">
        <v>1139</v>
      </c>
      <c r="D22" t="s" s="111">
        <v>1140</v>
      </c>
      <c r="E22" s="50"/>
      <c r="F22" s="50"/>
      <c r="G22" s="50"/>
      <c r="H22" s="50"/>
      <c r="I22" s="50"/>
      <c r="J22" s="50"/>
      <c r="K22" s="48"/>
      <c r="L22" t="s" s="25">
        <v>1141</v>
      </c>
      <c r="M22" s="35"/>
      <c r="N22" s="127"/>
      <c r="O22" s="56"/>
      <c r="P22" s="56"/>
      <c r="Q22" s="57"/>
    </row>
    <row r="23" spans="1:17" ht="16.5" customHeight="1" x14ac:dyDescent="0.15">
      <c r="A23" s="52"/>
      <c r="B23" s="53"/>
      <c r="C23" s="58"/>
      <c r="D23" t="s" s="111">
        <v>1142</v>
      </c>
      <c r="E23" s="50"/>
      <c r="F23" s="50"/>
      <c r="G23" s="50"/>
      <c r="H23" s="50"/>
      <c r="I23" s="50"/>
      <c r="J23" s="50"/>
      <c r="K23" s="48"/>
      <c r="L23" t="s" s="25">
        <v>1143</v>
      </c>
      <c r="M23" s="35"/>
      <c r="N23" s="58"/>
      <c r="O23" s="44"/>
      <c r="P23" s="44"/>
      <c r="Q23" s="59"/>
    </row>
    <row r="24" spans="1:17" ht="16.5" customHeight="1" x14ac:dyDescent="0.15">
      <c r="A24" s="53"/>
      <c r="B24" s="41">
        <v>-2</v>
      </c>
      <c r="C24" t="s" s="136">
        <v>1144</v>
      </c>
      <c r="D24" s="61"/>
      <c r="E24" s="61"/>
      <c r="F24" s="61"/>
      <c r="G24" s="61"/>
      <c r="H24" s="61"/>
      <c r="I24" s="61"/>
      <c r="J24" s="61"/>
      <c r="K24" s="62"/>
      <c r="L24" t="s" s="25">
        <v>1145</v>
      </c>
      <c r="M24" s="35"/>
      <c r="N24" s="60"/>
      <c r="O24" s="61"/>
      <c r="P24" s="61"/>
      <c r="Q24" s="62"/>
    </row>
    <row r="25" spans="1:17" ht="27" customHeight="1" x14ac:dyDescent="0.15">
      <c r="A25" t="s" s="133">
        <v>1146</v>
      </c>
      <c r="B25" s="57"/>
      <c r="C25" t="s" s="133">
        <v>1147</v>
      </c>
      <c r="D25" s="56"/>
      <c r="E25" s="56"/>
      <c r="F25" s="56"/>
      <c r="G25" s="56"/>
      <c r="H25" s="57"/>
      <c r="I25" t="s" s="95">
        <v>1148</v>
      </c>
      <c r="J25" s="50"/>
      <c r="K25" s="48"/>
      <c r="L25" t="s" s="95">
        <v>1149</v>
      </c>
      <c r="M25" s="48"/>
      <c r="N25" t="s" s="95">
        <v>1150</v>
      </c>
      <c r="O25" s="48"/>
      <c r="P25" t="s" s="95">
        <v>1151</v>
      </c>
      <c r="Q25" s="48"/>
    </row>
    <row r="26" spans="1:17" ht="16.5" customHeight="1" x14ac:dyDescent="0.15">
      <c r="A26" s="60"/>
      <c r="B26" s="62"/>
      <c r="C26" s="60"/>
      <c r="D26" s="61"/>
      <c r="E26" s="61"/>
      <c r="F26" s="61"/>
      <c r="G26" s="61"/>
      <c r="H26" s="62"/>
      <c r="I26" s="130">
        <v>1</v>
      </c>
      <c r="J26" s="50"/>
      <c r="K26" s="48"/>
      <c r="L26" s="130">
        <v>2</v>
      </c>
      <c r="M26" s="48"/>
      <c r="N26" s="130">
        <v>3</v>
      </c>
      <c r="O26" s="48"/>
      <c r="P26" s="130">
        <v>4</v>
      </c>
      <c r="Q26" s="48"/>
    </row>
    <row r="27" spans="1:17" ht="16.5" customHeight="1" x14ac:dyDescent="0.15">
      <c r="A27" t="s" s="95">
        <v>1152</v>
      </c>
      <c r="B27" s="50"/>
      <c r="C27" s="50"/>
      <c r="D27" s="50"/>
      <c r="E27" s="50"/>
      <c r="F27" s="50"/>
      <c r="G27" s="48"/>
      <c r="H27" t="s" s="25">
        <v>1153</v>
      </c>
      <c r="I27" s="54"/>
      <c r="J27" s="50"/>
      <c r="K27" s="48"/>
      <c r="L27" s="54"/>
      <c r="M27" s="48"/>
      <c r="N27" s="54"/>
      <c r="O27" s="48"/>
      <c r="P27" s="54"/>
      <c r="Q27" s="48"/>
    </row>
    <row r="28" spans="1:17" ht="16.5" customHeight="1" x14ac:dyDescent="0.15">
      <c r="A28" t="s" s="95">
        <v>1154</v>
      </c>
      <c r="B28" s="50"/>
      <c r="C28" s="50"/>
      <c r="D28" s="50"/>
      <c r="E28" s="50"/>
      <c r="F28" s="50"/>
      <c r="G28" s="48"/>
      <c r="H28" t="s" s="25">
        <v>1155</v>
      </c>
      <c r="I28" s="54"/>
      <c r="J28" s="50"/>
      <c r="K28" s="48"/>
      <c r="L28" s="54"/>
      <c r="M28" s="48"/>
      <c r="N28" s="54"/>
      <c r="O28" s="48"/>
      <c r="P28" s="54"/>
      <c r="Q28" s="48"/>
    </row>
    <row r="29" spans="1:17" ht="16.5" customHeight="1" x14ac:dyDescent="0.15">
      <c r="A29" t="s" s="93">
        <v>1156</v>
      </c>
      <c r="B29" s="56"/>
      <c r="C29" s="56"/>
      <c r="D29" s="57"/>
      <c r="E29" t="s" s="95">
        <v>1157</v>
      </c>
      <c r="F29" s="50"/>
      <c r="G29" s="48"/>
      <c r="H29" t="s" s="25">
        <v>1158</v>
      </c>
      <c r="I29" s="54"/>
      <c r="J29" s="50"/>
      <c r="K29" s="48"/>
      <c r="L29" s="54"/>
      <c r="M29" s="48"/>
      <c r="N29" s="54"/>
      <c r="O29" s="48"/>
      <c r="P29" s="54"/>
      <c r="Q29" s="48"/>
    </row>
    <row r="30" spans="1:17" ht="16.5" customHeight="1" x14ac:dyDescent="0.15">
      <c r="A30" s="60"/>
      <c r="B30" s="61"/>
      <c r="C30" s="61"/>
      <c r="D30" s="62"/>
      <c r="E30" t="s" s="95">
        <v>1159</v>
      </c>
      <c r="F30" s="50"/>
      <c r="G30" s="48"/>
      <c r="H30" t="s" s="25">
        <v>1160</v>
      </c>
      <c r="I30" s="54"/>
      <c r="J30" s="50"/>
      <c r="K30" s="48"/>
      <c r="L30" s="54"/>
      <c r="M30" s="48"/>
      <c r="N30" s="54"/>
      <c r="O30" s="48"/>
      <c r="P30" s="54"/>
      <c r="Q30" s="48"/>
    </row>
    <row r="31" spans="1:17" ht="16.5" customHeight="1" x14ac:dyDescent="0.15">
      <c r="A31" t="s" s="95">
        <v>1161</v>
      </c>
      <c r="B31" s="50"/>
      <c r="C31" s="50"/>
      <c r="D31" s="50"/>
      <c r="E31" s="50"/>
      <c r="F31" s="50"/>
      <c r="G31" s="48"/>
      <c r="H31" t="s" s="25">
        <v>1162</v>
      </c>
      <c r="I31" s="54">
        <v>378885250</v>
      </c>
      <c r="J31" s="50"/>
      <c r="K31" s="48"/>
      <c r="L31" s="54">
        <v>378885250</v>
      </c>
      <c r="M31" s="48"/>
      <c r="N31" s="54"/>
      <c r="O31" s="48"/>
      <c r="P31" s="54"/>
      <c r="Q31" s="48"/>
    </row>
    <row r="32" spans="1:17" ht="16.5" customHeight="1" x14ac:dyDescent="0.15">
      <c r="A32" t="s" s="95">
        <v>1163</v>
      </c>
      <c r="B32" s="50"/>
      <c r="C32" s="50"/>
      <c r="D32" s="50"/>
      <c r="E32" s="50"/>
      <c r="F32" s="50"/>
      <c r="G32" s="48"/>
      <c r="H32" t="s" s="25">
        <v>1164</v>
      </c>
      <c r="I32" s="54">
        <v>158412917</v>
      </c>
      <c r="J32" s="50"/>
      <c r="K32" s="48"/>
      <c r="L32" s="54">
        <v>158412917</v>
      </c>
      <c r="M32" s="48"/>
      <c r="N32" s="54"/>
      <c r="O32" s="48"/>
      <c r="P32" s="54"/>
      <c r="Q32" s="48"/>
    </row>
    <row r="33" spans="1:17" ht="16.5" customHeight="1" x14ac:dyDescent="0.15">
      <c r="A33" t="s" s="95">
        <v>1165</v>
      </c>
      <c r="B33" s="50"/>
      <c r="C33" s="50"/>
      <c r="D33" s="50"/>
      <c r="E33" s="50"/>
      <c r="F33" s="50"/>
      <c r="G33" s="48"/>
      <c r="H33" t="s" s="25">
        <v>1166</v>
      </c>
      <c r="I33" s="54">
        <v>49847568</v>
      </c>
      <c r="J33" s="50"/>
      <c r="K33" s="48"/>
      <c r="L33" s="54">
        <v>49847568</v>
      </c>
      <c r="M33" s="48"/>
      <c r="N33" s="54"/>
      <c r="O33" s="48"/>
      <c r="P33" s="54"/>
      <c r="Q33" s="48"/>
    </row>
    <row r="34" spans="1:17" ht="16.5" customHeight="1" x14ac:dyDescent="0.15">
      <c r="A34" t="s" s="95">
        <v>1167</v>
      </c>
      <c r="B34" s="50"/>
      <c r="C34" s="50"/>
      <c r="D34" s="50"/>
      <c r="E34" s="50"/>
      <c r="F34" s="50"/>
      <c r="G34" s="48"/>
      <c r="H34" t="s" s="25">
        <v>1168</v>
      </c>
      <c r="I34" s="54">
        <v>31353698</v>
      </c>
      <c r="J34" s="50"/>
      <c r="K34" s="48"/>
      <c r="L34" s="54">
        <v>31353698</v>
      </c>
      <c r="M34" s="48"/>
      <c r="N34" s="54"/>
      <c r="O34" s="48"/>
      <c r="P34" s="54"/>
      <c r="Q34" s="48"/>
    </row>
    <row r="35" spans="1:17" ht="16.5" customHeight="1" x14ac:dyDescent="0.15">
      <c r="A35" t="s" s="93">
        <v>1169</v>
      </c>
      <c r="B35" s="56"/>
      <c r="C35" s="57"/>
      <c r="D35" t="s" s="95">
        <v>1170</v>
      </c>
      <c r="E35" s="50"/>
      <c r="F35" s="50"/>
      <c r="G35" s="48"/>
      <c r="H35" t="s" s="25">
        <v>1171</v>
      </c>
      <c r="I35" s="54"/>
      <c r="J35" s="50"/>
      <c r="K35" s="48"/>
      <c r="L35" s="54"/>
      <c r="M35" s="48"/>
      <c r="N35" s="54"/>
      <c r="O35" s="48"/>
      <c r="P35" s="54"/>
      <c r="Q35" s="48"/>
    </row>
    <row r="36" spans="1:17" ht="16.5" customHeight="1" x14ac:dyDescent="0.15">
      <c r="A36" s="58"/>
      <c r="B36" s="44"/>
      <c r="C36" s="59"/>
      <c r="D36" t="s" s="95">
        <v>1172</v>
      </c>
      <c r="E36" s="50"/>
      <c r="F36" s="50"/>
      <c r="G36" s="48"/>
      <c r="H36" t="s" s="25">
        <v>1173</v>
      </c>
      <c r="I36" s="54">
        <v>41056135</v>
      </c>
      <c r="J36" s="50"/>
      <c r="K36" s="48"/>
      <c r="L36" s="54">
        <v>41056135</v>
      </c>
      <c r="M36" s="48"/>
      <c r="N36" s="54"/>
      <c r="O36" s="48"/>
      <c r="P36" s="54"/>
      <c r="Q36" s="48"/>
    </row>
    <row r="37" spans="1:17" ht="16.5" customHeight="1" x14ac:dyDescent="0.15">
      <c r="A37" s="58"/>
      <c r="B37" s="44"/>
      <c r="C37" s="59"/>
      <c r="D37" t="s" s="95">
        <v>1174</v>
      </c>
      <c r="E37" s="50"/>
      <c r="F37" s="50"/>
      <c r="G37" s="48"/>
      <c r="H37" t="s" s="25">
        <v>1175</v>
      </c>
      <c r="I37" s="54"/>
      <c r="J37" s="50"/>
      <c r="K37" s="48"/>
      <c r="L37" s="54"/>
      <c r="M37" s="48"/>
      <c r="N37" s="54"/>
      <c r="O37" s="48"/>
      <c r="P37" s="54"/>
      <c r="Q37" s="48"/>
    </row>
    <row r="38" spans="1:17" ht="27" customHeight="1" x14ac:dyDescent="0.15">
      <c r="A38" s="60"/>
      <c r="B38" s="61"/>
      <c r="C38" s="62"/>
      <c r="D38" t="s" s="95">
        <v>1176</v>
      </c>
      <c r="E38" s="50"/>
      <c r="F38" s="50"/>
      <c r="G38" s="48"/>
      <c r="H38" t="s" s="25">
        <v>1177</v>
      </c>
      <c r="I38" s="54">
        <v>8303783</v>
      </c>
      <c r="J38" s="50"/>
      <c r="K38" s="48"/>
      <c r="L38" s="54">
        <v>8303783</v>
      </c>
      <c r="M38" s="48"/>
      <c r="N38" s="54"/>
      <c r="O38" s="48"/>
      <c r="P38" s="54"/>
      <c r="Q38" s="48"/>
    </row>
    <row r="39" spans="1:17" ht="16.5" customHeight="1" x14ac:dyDescent="0.15">
      <c r="A39" t="s" s="95">
        <v>1178</v>
      </c>
      <c r="B39" s="50"/>
      <c r="C39" s="50"/>
      <c r="D39" s="50"/>
      <c r="E39" s="50"/>
      <c r="F39" s="50"/>
      <c r="G39" s="48"/>
      <c r="H39" t="s" s="25">
        <v>1179</v>
      </c>
      <c r="I39" s="54">
        <v>885010</v>
      </c>
      <c r="J39" s="50"/>
      <c r="K39" s="48"/>
      <c r="L39" s="54">
        <v>885010</v>
      </c>
      <c r="M39" s="48"/>
      <c r="N39" s="54"/>
      <c r="O39" s="48"/>
      <c r="P39" s="54"/>
      <c r="Q39" s="48"/>
    </row>
    <row r="40" spans="1:17" ht="16.5" customHeight="1" x14ac:dyDescent="0.15">
      <c r="A40" t="s" s="95">
        <v>1180</v>
      </c>
      <c r="B40" s="50"/>
      <c r="C40" s="50"/>
      <c r="D40" s="50"/>
      <c r="E40" s="50"/>
      <c r="F40" s="50"/>
      <c r="G40" s="48"/>
      <c r="H40" t="s" s="25">
        <v>1181</v>
      </c>
      <c r="I40" s="54"/>
      <c r="J40" s="50"/>
      <c r="K40" s="48"/>
      <c r="L40" s="54"/>
      <c r="M40" s="48"/>
      <c r="N40" s="54"/>
      <c r="O40" s="48"/>
      <c r="P40" s="54"/>
      <c r="Q40" s="48"/>
    </row>
    <row r="41" spans="1:17" ht="27" customHeight="1" x14ac:dyDescent="0.15">
      <c r="A41" t="s" s="95">
        <v>1182</v>
      </c>
      <c r="B41" s="50"/>
      <c r="C41" s="50"/>
      <c r="D41" s="50"/>
      <c r="E41" s="50"/>
      <c r="F41" s="50"/>
      <c r="G41" s="48"/>
      <c r="H41" t="s" s="25">
        <v>1183</v>
      </c>
      <c r="I41" s="54">
        <v>347459534</v>
      </c>
      <c r="J41" s="50"/>
      <c r="K41" s="48"/>
      <c r="L41" s="54">
        <v>347459534</v>
      </c>
      <c r="M41" s="48"/>
      <c r="N41" s="54"/>
      <c r="O41" s="48"/>
      <c r="P41" s="54"/>
      <c r="Q41" s="48"/>
    </row>
    <row r="42" spans="1:17" ht="27" customHeight="1" x14ac:dyDescent="0.15">
      <c r="A42" t="s" s="95">
        <v>1184</v>
      </c>
      <c r="B42" s="50"/>
      <c r="C42" s="50"/>
      <c r="D42" s="50"/>
      <c r="E42" s="50"/>
      <c r="F42" s="50"/>
      <c r="G42" s="48"/>
      <c r="H42" t="s" s="25">
        <v>1185</v>
      </c>
      <c r="I42" s="54"/>
      <c r="J42" s="50"/>
      <c r="K42" s="48"/>
      <c r="L42" s="54"/>
      <c r="M42" s="48"/>
      <c r="N42" s="54"/>
      <c r="O42" s="48"/>
      <c r="P42" s="54"/>
      <c r="Q42" s="48"/>
    </row>
    <row r="43" spans="1:17" ht="16.5" customHeight="1" x14ac:dyDescent="0.15">
      <c r="A43" t="s" s="95">
        <v>1186</v>
      </c>
      <c r="B43" s="50"/>
      <c r="C43" s="50"/>
      <c r="D43" s="50"/>
      <c r="E43" s="50"/>
      <c r="F43" s="50"/>
      <c r="G43" s="48"/>
      <c r="H43" t="s" s="25">
        <v>1187</v>
      </c>
      <c r="I43" s="54">
        <v>76022</v>
      </c>
      <c r="J43" s="50"/>
      <c r="K43" s="48"/>
      <c r="L43" s="54">
        <v>76022</v>
      </c>
      <c r="M43" s="48"/>
      <c r="N43" s="54"/>
      <c r="O43" s="48"/>
      <c r="P43" s="54"/>
      <c r="Q43" s="48"/>
    </row>
    <row r="44" spans="1:17" ht="16.5" customHeight="1" x14ac:dyDescent="0.15">
      <c r="A44" t="s" s="126">
        <v>1188</v>
      </c>
      <c r="B44" s="50"/>
      <c r="C44" s="50"/>
      <c r="D44" s="50"/>
      <c r="E44" s="50"/>
      <c r="F44" s="50"/>
      <c r="G44" s="48"/>
      <c r="H44" t="s" s="25">
        <v>1189</v>
      </c>
      <c r="I44" s="54">
        <v>1016279916</v>
      </c>
      <c r="J44" s="50"/>
      <c r="K44" s="48"/>
      <c r="L44" t="s" s="25">
        <v>1190</v>
      </c>
      <c r="M44" s="14">
        <v>1016279916</v>
      </c>
      <c r="N44" s="54"/>
      <c r="O44" s="48"/>
      <c r="P44" s="54"/>
      <c r="Q44" s="48"/>
    </row>
    <row r="45" spans="1:17" ht="16.5" customHeight="1" x14ac:dyDescent="0.15">
      <c r="A45" t="s" s="109">
        <v>1191</v>
      </c>
      <c r="B45" s="134">
        <v>-1</v>
      </c>
      <c r="C45" t="s" s="95">
        <v>1192</v>
      </c>
      <c r="D45" s="50"/>
      <c r="E45" s="50"/>
      <c r="F45" s="50"/>
      <c r="G45" s="48"/>
      <c r="H45" t="s" s="25">
        <v>1193</v>
      </c>
      <c r="I45" s="54">
        <v>4795785065</v>
      </c>
      <c r="J45" s="50"/>
      <c r="K45" s="48"/>
      <c r="L45" s="134">
        <v>-2</v>
      </c>
      <c r="M45" t="s" s="93">
        <v>1194</v>
      </c>
      <c r="N45" s="56"/>
      <c r="O45" s="57"/>
      <c r="P45" t="s" s="137">
        <v>1195</v>
      </c>
      <c r="Q45" s="138"/>
    </row>
    <row r="46" spans="1:17" ht="16.5" customHeight="1" x14ac:dyDescent="0.15">
      <c r="A46" s="53"/>
      <c r="B46" s="53"/>
      <c r="C46" t="s" s="95">
        <v>1196</v>
      </c>
      <c r="D46" s="50"/>
      <c r="E46" s="50"/>
      <c r="F46" s="50"/>
      <c r="G46" s="48"/>
      <c r="H46" t="s" s="25">
        <v>1197</v>
      </c>
      <c r="I46" s="54">
        <v>4312632124</v>
      </c>
      <c r="J46" s="50"/>
      <c r="K46" s="48"/>
      <c r="L46" s="53"/>
      <c r="M46" s="60"/>
      <c r="N46" s="61"/>
      <c r="O46" s="62"/>
      <c r="P46" s="53"/>
      <c r="Q46" s="53"/>
    </row>
    <row r="47" spans="1:17" ht="16.5" customHeight="1" x14ac:dyDescent="0.15">
      <c r="A47" t="s" s="128">
        <v>1198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</row>
  </sheetData>
  <mergeCells count="180">
    <mergeCell ref="P44:Q44"/>
    <mergeCell ref="M45:O46"/>
    <mergeCell ref="P45:P46"/>
    <mergeCell ref="Q45:Q46"/>
    <mergeCell ref="A45:A46"/>
    <mergeCell ref="B45:B46"/>
    <mergeCell ref="C45:G45"/>
    <mergeCell ref="C46:G46"/>
    <mergeCell ref="A47:Q47"/>
    <mergeCell ref="A44:G44"/>
    <mergeCell ref="A39:G39"/>
    <mergeCell ref="A40:G40"/>
    <mergeCell ref="I40:K40"/>
    <mergeCell ref="L40:M40"/>
    <mergeCell ref="N40:O40"/>
    <mergeCell ref="N41:O41"/>
    <mergeCell ref="I43:K43"/>
    <mergeCell ref="I44:K44"/>
    <mergeCell ref="I45:K45"/>
    <mergeCell ref="L45:L46"/>
    <mergeCell ref="I46:K46"/>
    <mergeCell ref="N44:O44"/>
    <mergeCell ref="A41:G41"/>
    <mergeCell ref="A42:G42"/>
    <mergeCell ref="I42:K42"/>
    <mergeCell ref="L42:M42"/>
    <mergeCell ref="N42:O42"/>
    <mergeCell ref="A43:G43"/>
    <mergeCell ref="L39:M39"/>
    <mergeCell ref="N39:O39"/>
    <mergeCell ref="P39:Q39"/>
    <mergeCell ref="P40:Q40"/>
    <mergeCell ref="P41:Q41"/>
    <mergeCell ref="P42:Q42"/>
    <mergeCell ref="P43:Q43"/>
    <mergeCell ref="I37:K37"/>
    <mergeCell ref="L37:M37"/>
    <mergeCell ref="N37:O37"/>
    <mergeCell ref="I38:K38"/>
    <mergeCell ref="L38:M38"/>
    <mergeCell ref="N38:O38"/>
    <mergeCell ref="I39:K39"/>
    <mergeCell ref="I41:K41"/>
    <mergeCell ref="L41:M41"/>
    <mergeCell ref="P34:Q34"/>
    <mergeCell ref="P35:Q35"/>
    <mergeCell ref="P36:Q36"/>
    <mergeCell ref="P37:Q37"/>
    <mergeCell ref="P38:Q38"/>
    <mergeCell ref="I31:K31"/>
    <mergeCell ref="L31:M31"/>
    <mergeCell ref="N31:O31"/>
    <mergeCell ref="I32:K32"/>
    <mergeCell ref="L32:M32"/>
    <mergeCell ref="N32:O32"/>
    <mergeCell ref="I33:K33"/>
    <mergeCell ref="L36:M36"/>
    <mergeCell ref="N36:O36"/>
    <mergeCell ref="I34:K34"/>
    <mergeCell ref="L34:M34"/>
    <mergeCell ref="N34:O34"/>
    <mergeCell ref="I35:K35"/>
    <mergeCell ref="L35:M35"/>
    <mergeCell ref="N35:O35"/>
    <mergeCell ref="I36:K36"/>
    <mergeCell ref="L43:M43"/>
    <mergeCell ref="N43:O43"/>
    <mergeCell ref="N13:O13"/>
    <mergeCell ref="N14:O14"/>
    <mergeCell ref="N15:O15"/>
    <mergeCell ref="N10:O10"/>
    <mergeCell ref="P10:Q10"/>
    <mergeCell ref="N11:O11"/>
    <mergeCell ref="P11:Q11"/>
    <mergeCell ref="N12:O12"/>
    <mergeCell ref="P12:Q12"/>
    <mergeCell ref="P13:Q13"/>
    <mergeCell ref="N18:O18"/>
    <mergeCell ref="N19:O19"/>
    <mergeCell ref="P14:Q14"/>
    <mergeCell ref="P15:Q15"/>
    <mergeCell ref="N16:O16"/>
    <mergeCell ref="P16:Q16"/>
    <mergeCell ref="N17:O17"/>
    <mergeCell ref="P17:Q17"/>
    <mergeCell ref="P18:Q18"/>
    <mergeCell ref="P19:Q19"/>
    <mergeCell ref="L33:M33"/>
    <mergeCell ref="N33:O33"/>
    <mergeCell ref="A28:G28"/>
    <mergeCell ref="A29:D30"/>
    <mergeCell ref="E29:G29"/>
    <mergeCell ref="E30:G30"/>
    <mergeCell ref="A31:G31"/>
    <mergeCell ref="A32:G32"/>
    <mergeCell ref="A33:G33"/>
    <mergeCell ref="A34:G34"/>
    <mergeCell ref="A35:C38"/>
    <mergeCell ref="D35:G35"/>
    <mergeCell ref="D36:G36"/>
    <mergeCell ref="D37:G37"/>
    <mergeCell ref="D38:G38"/>
    <mergeCell ref="L28:M28"/>
    <mergeCell ref="N28:O28"/>
    <mergeCell ref="I28:K28"/>
    <mergeCell ref="I29:K29"/>
    <mergeCell ref="L29:M29"/>
    <mergeCell ref="N29:O29"/>
    <mergeCell ref="I30:K30"/>
    <mergeCell ref="L30:M30"/>
    <mergeCell ref="N30:O30"/>
    <mergeCell ref="C24:K24"/>
    <mergeCell ref="A25:B26"/>
    <mergeCell ref="I25:K25"/>
    <mergeCell ref="L25:M25"/>
    <mergeCell ref="N25:O25"/>
    <mergeCell ref="N26:O26"/>
    <mergeCell ref="I26:K26"/>
    <mergeCell ref="L26:M26"/>
    <mergeCell ref="I27:K27"/>
    <mergeCell ref="L27:M27"/>
    <mergeCell ref="N27:O27"/>
    <mergeCell ref="C25:H26"/>
    <mergeCell ref="A27:G27"/>
    <mergeCell ref="P30:Q30"/>
    <mergeCell ref="P31:Q31"/>
    <mergeCell ref="P32:Q32"/>
    <mergeCell ref="P33:Q33"/>
    <mergeCell ref="P20:Q20"/>
    <mergeCell ref="N22:Q24"/>
    <mergeCell ref="P25:Q25"/>
    <mergeCell ref="P26:Q26"/>
    <mergeCell ref="P27:Q27"/>
    <mergeCell ref="P28:Q28"/>
    <mergeCell ref="P29:Q29"/>
    <mergeCell ref="N20:O20"/>
    <mergeCell ref="N4:O4"/>
    <mergeCell ref="P4:Q4"/>
    <mergeCell ref="L5:M5"/>
    <mergeCell ref="N5:O5"/>
    <mergeCell ref="P5:Q5"/>
    <mergeCell ref="B6:K6"/>
    <mergeCell ref="B7:K7"/>
    <mergeCell ref="B8:K8"/>
    <mergeCell ref="B9:K9"/>
    <mergeCell ref="N9:O9"/>
    <mergeCell ref="P9:Q9"/>
    <mergeCell ref="A4:B5"/>
    <mergeCell ref="A6:A8"/>
    <mergeCell ref="A9:A19"/>
    <mergeCell ref="B14:C17"/>
    <mergeCell ref="A22:A24"/>
    <mergeCell ref="B22:B23"/>
    <mergeCell ref="C22:C23"/>
    <mergeCell ref="C4:K5"/>
    <mergeCell ref="L4:M4"/>
    <mergeCell ref="B10:K10"/>
    <mergeCell ref="B11:E11"/>
    <mergeCell ref="G11:H11"/>
    <mergeCell ref="B12:K12"/>
    <mergeCell ref="B13:K13"/>
    <mergeCell ref="D14:K14"/>
    <mergeCell ref="D15:K15"/>
    <mergeCell ref="D16:K16"/>
    <mergeCell ref="D17:K17"/>
    <mergeCell ref="B18:K18"/>
    <mergeCell ref="B19:K19"/>
    <mergeCell ref="A20:K20"/>
    <mergeCell ref="A21:K21"/>
    <mergeCell ref="D22:K22"/>
    <mergeCell ref="D23:K23"/>
    <mergeCell ref="N3:O3"/>
    <mergeCell ref="P3:Q3"/>
    <mergeCell ref="A1:F1"/>
    <mergeCell ref="G1:N1"/>
    <mergeCell ref="O1:Q1"/>
    <mergeCell ref="A2:N2"/>
    <mergeCell ref="O2:Q2"/>
    <mergeCell ref="A3:F3"/>
    <mergeCell ref="G3:M3"/>
  </mergeCells>
  <hyperlinks>
    <hyperlink ref="P3" r:id="rId2" tooltip="Lien fiche pappers"/>
  </hyperlink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/>
  <sheetViews>
    <sheetView showGridLines="0" workbookViewId="0"/>
  </sheetViews>
  <sheetFormatPr baseColWidth="10" defaultColWidth="12.6640625" defaultRowHeight="15.75" customHeight="1" x14ac:dyDescent="0.15"/>
  <cols>
    <col min="1" max="1" width="2.5" customWidth="1"/>
    <col min="2" max="2" width="3.1640625" customWidth="1"/>
    <col min="3" max="3" width="21.33203125" customWidth="1"/>
    <col min="4" max="4" width="3.5" customWidth="1"/>
    <col min="5" max="5" width="5.6640625" customWidth="1"/>
    <col min="6" max="6" width="3.5" customWidth="1"/>
    <col min="7" max="7" width="2.83203125" customWidth="1"/>
    <col min="8" max="8" width="3.5" customWidth="1"/>
    <col min="9" max="9" width="2.5" customWidth="1"/>
    <col min="10" max="10" width="2" customWidth="1"/>
    <col min="11" max="11" width="6.33203125" customWidth="1"/>
    <col min="12" max="12" width="3.5" customWidth="1"/>
    <col min="13" max="13" width="6.33203125" customWidth="1"/>
    <col min="14" max="15" width="3.5" customWidth="1"/>
    <col min="16" max="16" width="11.1640625" customWidth="1"/>
    <col min="17" max="17" width="2.33203125" customWidth="1"/>
    <col min="18" max="18" width="3.5" customWidth="1"/>
    <col min="19" max="19" width="5.5" customWidth="1"/>
    <col min="20" max="20" width="7.1640625" customWidth="1"/>
    <col min="21" max="21" width="4.6640625" customWidth="1"/>
    <col min="22" max="22" width="14.5" customWidth="1"/>
  </cols>
  <sheetData>
    <row r="1" spans="1:22" ht="27" customHeight="1" x14ac:dyDescent="0.15">
      <c r="A1" s="131"/>
      <c r="B1" s="44"/>
      <c r="C1" s="44"/>
      <c r="D1" s="44"/>
      <c r="E1" s="44"/>
      <c r="F1" s="44"/>
      <c r="G1" s="44"/>
      <c r="H1" t="s" s="66">
        <v>1199</v>
      </c>
      <c r="I1" s="50"/>
      <c r="J1" s="50"/>
      <c r="K1" s="50"/>
      <c r="L1" s="50"/>
      <c r="M1" s="50"/>
      <c r="N1" s="50"/>
      <c r="O1" s="50"/>
      <c r="P1" s="48"/>
      <c r="Q1" s="145"/>
      <c r="R1" s="44"/>
      <c r="S1" t="s" s="145">
        <v>1200</v>
      </c>
      <c r="T1" s="44"/>
      <c r="U1" s="44"/>
      <c r="V1" s="44"/>
    </row>
    <row r="2" spans="1:22" ht="27" customHeight="1" x14ac:dyDescent="0.15">
      <c r="A2" s="13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t="s" s="146">
        <v>66</v>
      </c>
      <c r="T2" s="44"/>
      <c r="U2" s="44"/>
      <c r="V2" s="44"/>
    </row>
    <row r="3" spans="1:22" ht="16.5" customHeight="1" x14ac:dyDescent="0.15">
      <c r="A3" t="s" s="69">
        <v>67</v>
      </c>
      <c r="B3" s="50"/>
      <c r="C3" s="48"/>
      <c r="D3" t="s" s="69">
        <v>1325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t="s" s="63">
        <v>69</v>
      </c>
      <c r="Q3" s="50"/>
      <c r="R3" s="50"/>
      <c r="S3" s="50"/>
      <c r="T3" t="s" s="156">
        <v>1324</v>
      </c>
      <c r="U3" s="50"/>
      <c r="V3" s="48"/>
    </row>
    <row r="4" spans="1:22" ht="16.5" customHeight="1" x14ac:dyDescent="0.15">
      <c r="A4" t="s" s="77">
        <v>1201</v>
      </c>
      <c r="B4" s="57"/>
      <c r="C4" t="s" s="123">
        <v>1202</v>
      </c>
      <c r="D4" s="56"/>
      <c r="E4" s="56"/>
      <c r="F4" s="56"/>
      <c r="G4" s="57"/>
      <c r="H4" t="s" s="139">
        <v>1203</v>
      </c>
      <c r="I4" s="140"/>
      <c r="J4" s="56"/>
      <c r="K4" s="57"/>
      <c r="L4" t="s" s="122">
        <v>1204</v>
      </c>
      <c r="M4" t="s" s="123">
        <v>1205</v>
      </c>
      <c r="N4" s="57"/>
      <c r="O4" t="s" s="49">
        <v>1206</v>
      </c>
      <c r="P4" s="50"/>
      <c r="Q4" s="48"/>
      <c r="R4" t="s" s="13">
        <v>1207</v>
      </c>
      <c r="S4" s="113"/>
      <c r="T4" s="50"/>
      <c r="U4" s="48"/>
      <c r="V4" s="141"/>
    </row>
    <row r="5" spans="1:22" ht="16.5" customHeight="1" x14ac:dyDescent="0.15">
      <c r="A5" s="58"/>
      <c r="B5" s="59"/>
      <c r="C5" s="60"/>
      <c r="D5" s="61"/>
      <c r="E5" s="61"/>
      <c r="F5" s="61"/>
      <c r="G5" s="62"/>
      <c r="H5" s="53"/>
      <c r="I5" s="60"/>
      <c r="J5" s="61"/>
      <c r="K5" s="62"/>
      <c r="L5" s="52"/>
      <c r="M5" s="60"/>
      <c r="N5" s="62"/>
      <c r="O5" t="s" s="49">
        <v>1208</v>
      </c>
      <c r="P5" s="50"/>
      <c r="Q5" s="48"/>
      <c r="R5" t="s" s="13">
        <v>1209</v>
      </c>
      <c r="S5" s="113"/>
      <c r="T5" s="50"/>
      <c r="U5" s="48"/>
      <c r="V5" s="52"/>
    </row>
    <row r="6" spans="1:22" ht="27" customHeight="1" x14ac:dyDescent="0.15">
      <c r="A6" s="58"/>
      <c r="B6" s="59"/>
      <c r="C6" t="s" s="49">
        <v>1210</v>
      </c>
      <c r="D6" s="50"/>
      <c r="E6" s="50"/>
      <c r="F6" s="50"/>
      <c r="G6" s="48"/>
      <c r="H6" t="s" s="42">
        <v>1211</v>
      </c>
      <c r="I6" s="113"/>
      <c r="J6" s="50"/>
      <c r="K6" s="48"/>
      <c r="L6" s="52"/>
      <c r="M6" t="s" s="49">
        <v>1212</v>
      </c>
      <c r="N6" s="50"/>
      <c r="O6" s="50"/>
      <c r="P6" s="50"/>
      <c r="Q6" s="48"/>
      <c r="R6" t="s" s="13">
        <v>1213</v>
      </c>
      <c r="S6" s="54"/>
      <c r="T6" s="50"/>
      <c r="U6" s="48"/>
      <c r="V6" s="52"/>
    </row>
    <row r="7" spans="1:22" ht="16.5" customHeight="1" x14ac:dyDescent="0.15">
      <c r="A7" s="58"/>
      <c r="B7" s="59"/>
      <c r="C7" t="s" s="123">
        <v>1214</v>
      </c>
      <c r="D7" s="56"/>
      <c r="E7" s="56"/>
      <c r="F7" s="56"/>
      <c r="G7" s="57"/>
      <c r="H7" t="s" s="139">
        <v>1215</v>
      </c>
      <c r="I7" s="140"/>
      <c r="J7" s="56"/>
      <c r="K7" s="57"/>
      <c r="L7" s="52"/>
      <c r="M7" t="s" s="49">
        <v>1216</v>
      </c>
      <c r="N7" s="50"/>
      <c r="O7" s="50"/>
      <c r="P7" s="50"/>
      <c r="Q7" s="48"/>
      <c r="R7" t="s" s="13">
        <v>1217</v>
      </c>
      <c r="S7" s="113"/>
      <c r="T7" s="50"/>
      <c r="U7" s="48"/>
      <c r="V7" s="52"/>
    </row>
    <row r="8" spans="1:22" ht="16.5" customHeight="1" x14ac:dyDescent="0.15">
      <c r="A8" s="58"/>
      <c r="B8" s="59"/>
      <c r="C8" s="60"/>
      <c r="D8" s="61"/>
      <c r="E8" s="61"/>
      <c r="F8" s="61"/>
      <c r="G8" s="62"/>
      <c r="H8" s="53"/>
      <c r="I8" s="60"/>
      <c r="J8" s="61"/>
      <c r="K8" s="62"/>
      <c r="L8" s="52"/>
      <c r="M8" t="s" s="49">
        <v>1218</v>
      </c>
      <c r="N8" s="50"/>
      <c r="O8" s="50"/>
      <c r="P8" s="50"/>
      <c r="Q8" s="48"/>
      <c r="R8" t="s" s="13">
        <v>1219</v>
      </c>
      <c r="S8" s="113"/>
      <c r="T8" s="50"/>
      <c r="U8" s="48"/>
      <c r="V8" s="52"/>
    </row>
    <row r="9" spans="1:22" ht="27" customHeight="1" x14ac:dyDescent="0.15">
      <c r="A9" s="60"/>
      <c r="B9" s="62"/>
      <c r="C9" t="s" s="78">
        <v>1220</v>
      </c>
      <c r="D9" s="50"/>
      <c r="E9" s="50"/>
      <c r="F9" s="50"/>
      <c r="G9" s="48"/>
      <c r="H9" t="s" s="42">
        <v>1221</v>
      </c>
      <c r="I9" s="113"/>
      <c r="J9" s="50"/>
      <c r="K9" s="48"/>
      <c r="L9" s="53"/>
      <c r="M9" t="s" s="69">
        <v>1222</v>
      </c>
      <c r="N9" s="50"/>
      <c r="O9" s="50"/>
      <c r="P9" s="50"/>
      <c r="Q9" s="48"/>
      <c r="R9" t="s" s="13">
        <v>1223</v>
      </c>
      <c r="S9" s="113"/>
      <c r="T9" s="50"/>
      <c r="U9" s="48"/>
      <c r="V9" s="53"/>
    </row>
    <row r="10" spans="1:22" ht="16.5" customHeight="1" x14ac:dyDescent="0.15">
      <c r="A10" t="s" s="86">
        <v>1224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48"/>
      <c r="S10" t="s" s="49">
        <v>1225</v>
      </c>
      <c r="T10" s="50"/>
      <c r="U10" s="48"/>
      <c r="V10" t="s" s="16">
        <v>1226</v>
      </c>
    </row>
    <row r="11" spans="1:22" ht="40.5" customHeight="1" x14ac:dyDescent="0.15">
      <c r="A11" t="s" s="143">
        <v>1227</v>
      </c>
      <c r="B11" s="57"/>
      <c r="C11" t="s" s="49">
        <v>1228</v>
      </c>
      <c r="D11" s="50"/>
      <c r="E11" s="50"/>
      <c r="F11" s="50"/>
      <c r="G11" s="50"/>
      <c r="H11" s="50"/>
      <c r="I11" s="48"/>
      <c r="J11" t="s" s="19">
        <v>1266</v>
      </c>
      <c r="K11" t="s" s="49">
        <v>1230</v>
      </c>
      <c r="L11" s="50"/>
      <c r="M11" s="50"/>
      <c r="N11" s="48"/>
      <c r="O11" t="s" s="13">
        <v>1231</v>
      </c>
      <c r="P11" s="33"/>
      <c r="Q11" t="s" s="19">
        <v>1269</v>
      </c>
      <c r="R11" t="s" s="13">
        <v>1233</v>
      </c>
      <c r="S11" s="54"/>
      <c r="T11" s="50"/>
      <c r="U11" s="48"/>
      <c r="V11" s="14"/>
    </row>
    <row r="12" spans="1:22" ht="16.5" customHeight="1" x14ac:dyDescent="0.15">
      <c r="A12" s="58"/>
      <c r="B12" s="59"/>
      <c r="C12" t="s" s="49">
        <v>1234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8"/>
      <c r="R12" t="s" s="13">
        <v>1235</v>
      </c>
      <c r="S12" s="54"/>
      <c r="T12" s="50"/>
      <c r="U12" s="48"/>
      <c r="V12" s="14"/>
    </row>
    <row r="13" spans="1:22" ht="16.5" customHeight="1" x14ac:dyDescent="0.15">
      <c r="A13" s="60"/>
      <c r="B13" s="62"/>
      <c r="C13" t="s" s="49">
        <v>1236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48"/>
      <c r="R13" t="s" s="13">
        <v>1237</v>
      </c>
      <c r="S13" s="54"/>
      <c r="T13" s="50"/>
      <c r="U13" s="48"/>
      <c r="V13" s="14"/>
    </row>
    <row r="14" spans="1:22" ht="16.5" customHeight="1" x14ac:dyDescent="0.15">
      <c r="A14" t="s" s="51">
        <v>1238</v>
      </c>
      <c r="B14" t="s" s="121">
        <v>1239</v>
      </c>
      <c r="C14" t="s" s="49">
        <v>1240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48"/>
      <c r="R14" t="s" s="13">
        <v>1241</v>
      </c>
      <c r="S14" s="54"/>
      <c r="T14" s="50"/>
      <c r="U14" s="48"/>
      <c r="V14" s="14"/>
    </row>
    <row r="15" spans="1:22" ht="40.5" customHeight="1" x14ac:dyDescent="0.15">
      <c r="A15" s="52"/>
      <c r="B15" s="52"/>
      <c r="C15" t="s" s="49">
        <v>1242</v>
      </c>
      <c r="D15" s="50"/>
      <c r="E15" s="50"/>
      <c r="F15" s="50"/>
      <c r="G15" s="50"/>
      <c r="H15" s="50"/>
      <c r="I15" s="48"/>
      <c r="J15" t="s" s="19">
        <v>1266</v>
      </c>
      <c r="K15" t="s" s="49">
        <v>1244</v>
      </c>
      <c r="L15" s="50"/>
      <c r="M15" s="50"/>
      <c r="N15" s="48"/>
      <c r="O15" t="s" s="13">
        <v>1245</v>
      </c>
      <c r="P15" s="33"/>
      <c r="Q15" t="s" s="19">
        <v>1269</v>
      </c>
      <c r="R15" t="s" s="13">
        <v>1247</v>
      </c>
      <c r="S15" s="54"/>
      <c r="T15" s="50"/>
      <c r="U15" s="48"/>
      <c r="V15" s="14"/>
    </row>
    <row r="16" spans="1:22" ht="16.5" customHeight="1" x14ac:dyDescent="0.15">
      <c r="A16" s="52"/>
      <c r="B16" s="52"/>
      <c r="C16" t="s" s="49">
        <v>1248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48"/>
      <c r="R16" t="s" s="13">
        <v>1249</v>
      </c>
      <c r="S16" s="54"/>
      <c r="T16" s="50"/>
      <c r="U16" s="48"/>
      <c r="V16" s="14"/>
    </row>
    <row r="17" spans="1:22" ht="16.5" customHeight="1" x14ac:dyDescent="0.15">
      <c r="A17" s="52"/>
      <c r="B17" s="52"/>
      <c r="C17" t="s" s="49">
        <v>1250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48"/>
      <c r="R17" t="s" s="13">
        <v>1251</v>
      </c>
      <c r="S17" s="54"/>
      <c r="T17" s="50"/>
      <c r="U17" s="48"/>
      <c r="V17" s="14"/>
    </row>
    <row r="18" spans="1:22" ht="16.5" customHeight="1" x14ac:dyDescent="0.15">
      <c r="A18" s="52"/>
      <c r="B18" s="52"/>
      <c r="C18" t="s" s="49">
        <v>1252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48"/>
      <c r="R18" t="s" s="13">
        <v>1253</v>
      </c>
      <c r="S18" s="54"/>
      <c r="T18" s="50"/>
      <c r="U18" s="48"/>
      <c r="V18" s="14"/>
    </row>
    <row r="19" spans="1:22" ht="45" customHeight="1" x14ac:dyDescent="0.15">
      <c r="A19" s="52"/>
      <c r="B19" s="52"/>
      <c r="C19" t="s" s="49">
        <v>1254</v>
      </c>
      <c r="D19" s="50"/>
      <c r="E19" s="50"/>
      <c r="F19" s="50"/>
      <c r="G19" s="50"/>
      <c r="H19" s="50"/>
      <c r="I19" s="48"/>
      <c r="J19" t="s" s="19">
        <v>1266</v>
      </c>
      <c r="K19" t="s" s="69">
        <v>1256</v>
      </c>
      <c r="L19" s="50"/>
      <c r="M19" s="50"/>
      <c r="N19" s="48"/>
      <c r="O19" t="s" s="13">
        <v>1257</v>
      </c>
      <c r="P19" s="33"/>
      <c r="Q19" t="s" s="19">
        <v>1269</v>
      </c>
      <c r="R19" t="s" s="13">
        <v>1259</v>
      </c>
      <c r="S19" s="54"/>
      <c r="T19" s="50"/>
      <c r="U19" s="48"/>
      <c r="V19" s="14"/>
    </row>
    <row r="20" spans="1:22" ht="16.5" customHeight="1" x14ac:dyDescent="0.15">
      <c r="A20" s="52"/>
      <c r="B20" s="53"/>
      <c r="C20" t="s" s="49">
        <v>1271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48"/>
      <c r="R20" t="s" s="13">
        <v>1261</v>
      </c>
      <c r="S20" s="54"/>
      <c r="T20" s="50"/>
      <c r="U20" s="48"/>
      <c r="V20" s="14"/>
    </row>
    <row r="21" spans="1:22" ht="16.5" customHeight="1" x14ac:dyDescent="0.15">
      <c r="A21" s="52"/>
      <c r="B21" t="s" s="121">
        <v>1262</v>
      </c>
      <c r="C21" t="s" s="49">
        <v>1263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48"/>
      <c r="R21" t="s" s="13">
        <v>1264</v>
      </c>
      <c r="S21" s="54"/>
      <c r="T21" s="50"/>
      <c r="U21" s="48"/>
      <c r="V21" s="14"/>
    </row>
    <row r="22" spans="1:22" ht="27" customHeight="1" x14ac:dyDescent="0.15">
      <c r="A22" s="52"/>
      <c r="B22" s="52"/>
      <c r="C22" t="s" s="49">
        <v>1265</v>
      </c>
      <c r="D22" s="50"/>
      <c r="E22" s="50"/>
      <c r="F22" s="50"/>
      <c r="G22" s="50"/>
      <c r="H22" s="50"/>
      <c r="I22" s="48"/>
      <c r="J22" t="s" s="19">
        <v>1266</v>
      </c>
      <c r="K22" t="s" s="49">
        <v>1267</v>
      </c>
      <c r="L22" s="50"/>
      <c r="M22" s="50"/>
      <c r="N22" s="48"/>
      <c r="O22" t="s" s="13">
        <v>1268</v>
      </c>
      <c r="P22" s="33"/>
      <c r="Q22" t="s" s="19">
        <v>1269</v>
      </c>
      <c r="R22" t="s" s="13">
        <v>1270</v>
      </c>
      <c r="S22" s="54"/>
      <c r="T22" s="50"/>
      <c r="U22" s="48"/>
      <c r="V22" s="14"/>
    </row>
    <row r="23" spans="1:22" ht="16.5" customHeight="1" x14ac:dyDescent="0.15">
      <c r="A23" s="53"/>
      <c r="B23" s="53"/>
      <c r="C23" t="s" s="71">
        <v>1271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48"/>
      <c r="R23" t="s" s="13">
        <v>1272</v>
      </c>
      <c r="S23" s="54"/>
      <c r="T23" s="50"/>
      <c r="U23" s="48"/>
      <c r="V23" s="14"/>
    </row>
    <row r="24" spans="1:22" ht="16.5" customHeight="1" x14ac:dyDescent="0.15">
      <c r="A24" t="s" s="77">
        <v>1273</v>
      </c>
      <c r="B24" s="57"/>
      <c r="C24" t="s" s="49">
        <v>1274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48"/>
      <c r="R24" t="s" s="13">
        <v>1275</v>
      </c>
      <c r="S24" s="54"/>
      <c r="T24" s="50"/>
      <c r="U24" s="48"/>
      <c r="V24" s="14"/>
    </row>
    <row r="25" spans="1:22" ht="27" customHeight="1" x14ac:dyDescent="0.15">
      <c r="A25" s="60"/>
      <c r="B25" s="62"/>
      <c r="C25" t="s" s="49">
        <v>1276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48"/>
      <c r="R25" t="s" s="13">
        <v>1277</v>
      </c>
      <c r="S25" s="54"/>
      <c r="T25" s="50"/>
      <c r="U25" s="48"/>
      <c r="V25" s="14"/>
    </row>
    <row r="26" spans="1:22" ht="16.5" customHeight="1" x14ac:dyDescent="0.15">
      <c r="A26" t="s" s="77">
        <v>1278</v>
      </c>
      <c r="B26" s="57"/>
      <c r="C26" t="s" s="49">
        <v>1279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48"/>
      <c r="R26" t="s" s="13">
        <v>1280</v>
      </c>
      <c r="S26" s="113"/>
      <c r="T26" s="50"/>
      <c r="U26" s="48"/>
      <c r="V26" s="32"/>
    </row>
    <row r="27" spans="1:22" ht="27" customHeight="1" x14ac:dyDescent="0.15">
      <c r="A27" s="58"/>
      <c r="B27" s="59"/>
      <c r="C27" t="s" s="49">
        <v>1281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48"/>
      <c r="R27" t="s" s="13">
        <v>1282</v>
      </c>
      <c r="S27" s="113"/>
      <c r="T27" s="50"/>
      <c r="U27" s="48"/>
      <c r="V27" s="32"/>
    </row>
    <row r="28" spans="1:22" ht="16.5" customHeight="1" x14ac:dyDescent="0.15">
      <c r="A28" s="58"/>
      <c r="B28" s="59"/>
      <c r="C28" t="s" s="49">
        <v>1283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8"/>
      <c r="R28" t="s" s="13">
        <v>1284</v>
      </c>
      <c r="S28" s="113"/>
      <c r="T28" s="48"/>
      <c r="U28" t="s" s="13">
        <v>1285</v>
      </c>
      <c r="V28" s="32"/>
    </row>
    <row r="29" spans="1:22" ht="40.5" customHeight="1" x14ac:dyDescent="0.15">
      <c r="A29" s="58"/>
      <c r="B29" s="59"/>
      <c r="C29" t="s" s="16">
        <v>1286</v>
      </c>
      <c r="D29" t="s" s="13">
        <v>1287</v>
      </c>
      <c r="E29" s="112"/>
      <c r="F29" s="50"/>
      <c r="G29" s="50"/>
      <c r="H29" s="50"/>
      <c r="I29" s="48"/>
      <c r="J29" t="s" s="49">
        <v>1288</v>
      </c>
      <c r="K29" s="50"/>
      <c r="L29" s="50"/>
      <c r="M29" s="50"/>
      <c r="N29" s="50"/>
      <c r="O29" s="50"/>
      <c r="P29" s="50"/>
      <c r="Q29" s="48"/>
      <c r="R29" t="s" s="13">
        <v>1289</v>
      </c>
      <c r="S29" s="20"/>
      <c r="T29" s="73"/>
      <c r="U29" s="48"/>
      <c r="V29" s="32"/>
    </row>
    <row r="30" spans="1:22" ht="27" customHeight="1" x14ac:dyDescent="0.15">
      <c r="A30" s="58"/>
      <c r="B30" s="59"/>
      <c r="C30" t="s" s="69">
        <v>1290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8"/>
      <c r="R30" t="s" s="13">
        <v>1291</v>
      </c>
      <c r="S30" s="113"/>
      <c r="T30" s="50"/>
      <c r="U30" s="48"/>
      <c r="V30" s="32"/>
    </row>
    <row r="31" spans="1:22" ht="27" customHeight="1" x14ac:dyDescent="0.15">
      <c r="A31" s="60"/>
      <c r="B31" s="62"/>
      <c r="C31" t="s" s="69">
        <v>1292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8"/>
      <c r="R31" t="s" s="13">
        <v>1293</v>
      </c>
      <c r="S31" s="113"/>
      <c r="T31" s="50"/>
      <c r="U31" s="48"/>
      <c r="V31" s="32"/>
    </row>
    <row r="32" spans="1:22" ht="36" customHeight="1" x14ac:dyDescent="0.15">
      <c r="A32" t="s" s="77">
        <v>1294</v>
      </c>
      <c r="B32" s="57"/>
      <c r="C32" t="s" s="20">
        <v>1295</v>
      </c>
      <c r="D32" t="s" s="13">
        <v>1296</v>
      </c>
      <c r="E32" s="112"/>
      <c r="F32" s="50"/>
      <c r="G32" s="48"/>
      <c r="H32" t="s" s="49">
        <v>1307</v>
      </c>
      <c r="I32" s="50"/>
      <c r="J32" s="50"/>
      <c r="K32" s="48"/>
      <c r="L32" t="s" s="13">
        <v>1298</v>
      </c>
      <c r="M32" s="112"/>
      <c r="N32" s="50"/>
      <c r="O32" s="48"/>
      <c r="P32" t="s" s="49">
        <v>1309</v>
      </c>
      <c r="Q32" s="48"/>
      <c r="R32" t="s" s="13">
        <v>1300</v>
      </c>
      <c r="S32" s="113"/>
      <c r="T32" s="50"/>
      <c r="U32" s="48"/>
      <c r="V32" s="32"/>
    </row>
    <row r="33" spans="1:22" ht="16.5" customHeight="1" x14ac:dyDescent="0.15">
      <c r="A33" s="58"/>
      <c r="B33" s="59"/>
      <c r="C33" s="73"/>
      <c r="D33" s="50"/>
      <c r="E33" s="50"/>
      <c r="F33" s="50"/>
      <c r="G33" s="48"/>
      <c r="H33" t="s" s="49">
        <v>1311</v>
      </c>
      <c r="I33" s="50"/>
      <c r="J33" s="50"/>
      <c r="K33" s="48"/>
      <c r="L33" t="s" s="13">
        <v>1302</v>
      </c>
      <c r="M33" s="112"/>
      <c r="N33" s="50"/>
      <c r="O33" s="48"/>
      <c r="P33" t="s" s="49">
        <v>1313</v>
      </c>
      <c r="Q33" s="48"/>
      <c r="R33" t="s" s="13">
        <v>1304</v>
      </c>
      <c r="S33" s="113"/>
      <c r="T33" s="50"/>
      <c r="U33" s="48"/>
      <c r="V33" s="32"/>
    </row>
    <row r="34" spans="1:22" ht="14.25" customHeight="1" x14ac:dyDescent="0.15">
      <c r="A34" s="58"/>
      <c r="B34" s="59"/>
      <c r="C34" t="s" s="20">
        <v>1305</v>
      </c>
      <c r="D34" t="s" s="13">
        <v>1306</v>
      </c>
      <c r="E34" s="112"/>
      <c r="F34" s="50"/>
      <c r="G34" s="48"/>
      <c r="H34" t="s" s="49">
        <v>1307</v>
      </c>
      <c r="I34" s="50"/>
      <c r="J34" s="50"/>
      <c r="K34" s="48"/>
      <c r="L34" t="s" s="13">
        <v>1308</v>
      </c>
      <c r="M34" s="112"/>
      <c r="N34" s="50"/>
      <c r="O34" s="48"/>
      <c r="P34" t="s" s="49">
        <v>1309</v>
      </c>
      <c r="Q34" s="48"/>
      <c r="R34" t="s" s="13">
        <v>1310</v>
      </c>
      <c r="S34" s="113"/>
      <c r="T34" s="50"/>
      <c r="U34" s="48"/>
      <c r="V34" s="32"/>
    </row>
    <row r="35" spans="1:22" ht="14.25" customHeight="1" x14ac:dyDescent="0.15">
      <c r="A35" s="58"/>
      <c r="B35" s="59"/>
      <c r="C35" s="73"/>
      <c r="D35" s="50"/>
      <c r="E35" s="50"/>
      <c r="F35" s="50"/>
      <c r="G35" s="48"/>
      <c r="H35" t="s" s="49">
        <v>1311</v>
      </c>
      <c r="I35" s="50"/>
      <c r="J35" s="50"/>
      <c r="K35" s="48"/>
      <c r="L35" t="s" s="13">
        <v>1312</v>
      </c>
      <c r="M35" s="112"/>
      <c r="N35" s="50"/>
      <c r="O35" s="48"/>
      <c r="P35" t="s" s="49">
        <v>1313</v>
      </c>
      <c r="Q35" s="48"/>
      <c r="R35" t="s" s="13">
        <v>1314</v>
      </c>
      <c r="S35" s="113"/>
      <c r="T35" s="50"/>
      <c r="U35" s="48"/>
      <c r="V35" s="32"/>
    </row>
    <row r="36" spans="1:22" ht="40.5" customHeight="1" x14ac:dyDescent="0.15">
      <c r="A36" s="60"/>
      <c r="B36" s="62"/>
      <c r="C36" t="s" s="49">
        <v>1315</v>
      </c>
      <c r="D36" s="50"/>
      <c r="E36" s="48"/>
      <c r="F36" t="s" s="13">
        <v>1316</v>
      </c>
      <c r="G36" s="33"/>
      <c r="H36" t="s" s="49">
        <v>1317</v>
      </c>
      <c r="I36" s="50"/>
      <c r="J36" s="50"/>
      <c r="K36" s="50"/>
      <c r="L36" s="50"/>
      <c r="M36" s="48"/>
      <c r="N36" t="s" s="13">
        <v>1318</v>
      </c>
      <c r="O36" s="112"/>
      <c r="P36" s="50"/>
      <c r="Q36" s="50"/>
      <c r="R36" s="50"/>
      <c r="S36" s="50"/>
      <c r="T36" s="50"/>
      <c r="U36" s="50"/>
      <c r="V36" s="48"/>
    </row>
    <row r="37" spans="1:22" ht="16.5" customHeight="1" x14ac:dyDescent="0.15">
      <c r="A37" s="142"/>
      <c r="B37" s="48"/>
      <c r="C37" t="s" s="49">
        <v>1319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8"/>
      <c r="R37" t="s" s="13">
        <v>1320</v>
      </c>
      <c r="S37" s="54"/>
      <c r="T37" s="50"/>
      <c r="U37" s="48"/>
      <c r="V37" s="14"/>
    </row>
    <row r="38" spans="1:22" ht="16.5" customHeight="1" x14ac:dyDescent="0.15">
      <c r="A38" t="s" s="144">
        <v>1321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</sheetData>
  <mergeCells count="119">
    <mergeCell ref="A1:G1"/>
    <mergeCell ref="H1:P1"/>
    <mergeCell ref="Q1:R1"/>
    <mergeCell ref="S1:V1"/>
    <mergeCell ref="A2:R2"/>
    <mergeCell ref="S2:V2"/>
    <mergeCell ref="A3:C3"/>
    <mergeCell ref="T3:V3"/>
    <mergeCell ref="M4:N5"/>
    <mergeCell ref="O4:Q4"/>
    <mergeCell ref="S4:U4"/>
    <mergeCell ref="O5:Q5"/>
    <mergeCell ref="S5:U5"/>
    <mergeCell ref="C37:Q37"/>
    <mergeCell ref="S37:U37"/>
    <mergeCell ref="A38:V38"/>
    <mergeCell ref="H33:K33"/>
    <mergeCell ref="H34:K34"/>
    <mergeCell ref="M34:O34"/>
    <mergeCell ref="P34:Q34"/>
    <mergeCell ref="H35:K35"/>
    <mergeCell ref="M35:O35"/>
    <mergeCell ref="P35:Q35"/>
    <mergeCell ref="M32:O32"/>
    <mergeCell ref="P32:Q32"/>
    <mergeCell ref="S32:U32"/>
    <mergeCell ref="M33:O33"/>
    <mergeCell ref="P33:Q33"/>
    <mergeCell ref="S33:U33"/>
    <mergeCell ref="S34:U34"/>
    <mergeCell ref="S35:U35"/>
    <mergeCell ref="O36:V36"/>
    <mergeCell ref="H36:M36"/>
    <mergeCell ref="S26:U26"/>
    <mergeCell ref="S27:U27"/>
    <mergeCell ref="C27:Q27"/>
    <mergeCell ref="C28:Q28"/>
    <mergeCell ref="S28:T28"/>
    <mergeCell ref="J29:Q29"/>
    <mergeCell ref="T29:U29"/>
    <mergeCell ref="C30:Q30"/>
    <mergeCell ref="C31:Q31"/>
    <mergeCell ref="S30:U30"/>
    <mergeCell ref="S31:U31"/>
    <mergeCell ref="A26:B31"/>
    <mergeCell ref="A32:B36"/>
    <mergeCell ref="A37:B37"/>
    <mergeCell ref="C22:I22"/>
    <mergeCell ref="E29:I29"/>
    <mergeCell ref="E32:G32"/>
    <mergeCell ref="C33:G33"/>
    <mergeCell ref="E34:G34"/>
    <mergeCell ref="C35:G35"/>
    <mergeCell ref="C36:E36"/>
    <mergeCell ref="A14:A23"/>
    <mergeCell ref="C15:I15"/>
    <mergeCell ref="C19:I19"/>
    <mergeCell ref="C17:Q17"/>
    <mergeCell ref="C18:Q18"/>
    <mergeCell ref="K19:N19"/>
    <mergeCell ref="C20:Q20"/>
    <mergeCell ref="C21:Q21"/>
    <mergeCell ref="K22:N22"/>
    <mergeCell ref="C23:Q23"/>
    <mergeCell ref="C24:Q24"/>
    <mergeCell ref="C25:Q25"/>
    <mergeCell ref="C26:Q26"/>
    <mergeCell ref="H32:K32"/>
    <mergeCell ref="C13:Q13"/>
    <mergeCell ref="S13:U13"/>
    <mergeCell ref="C14:Q14"/>
    <mergeCell ref="S14:U14"/>
    <mergeCell ref="K15:N15"/>
    <mergeCell ref="C16:Q16"/>
    <mergeCell ref="B14:B20"/>
    <mergeCell ref="B21:B23"/>
    <mergeCell ref="A24:B25"/>
    <mergeCell ref="A11:B13"/>
    <mergeCell ref="C11:I11"/>
    <mergeCell ref="S15:U15"/>
    <mergeCell ref="S16:U16"/>
    <mergeCell ref="S17:U17"/>
    <mergeCell ref="S18:U18"/>
    <mergeCell ref="S19:U19"/>
    <mergeCell ref="S20:U20"/>
    <mergeCell ref="S21:U21"/>
    <mergeCell ref="S24:U24"/>
    <mergeCell ref="S25:U25"/>
    <mergeCell ref="S22:U22"/>
    <mergeCell ref="S23:U23"/>
    <mergeCell ref="V4:V9"/>
    <mergeCell ref="S6:U6"/>
    <mergeCell ref="C9:G9"/>
    <mergeCell ref="I9:K9"/>
    <mergeCell ref="A10:R10"/>
    <mergeCell ref="S10:U10"/>
    <mergeCell ref="K11:N11"/>
    <mergeCell ref="S11:U11"/>
    <mergeCell ref="S12:U12"/>
    <mergeCell ref="C12:Q12"/>
    <mergeCell ref="C4:G5"/>
    <mergeCell ref="C6:G6"/>
    <mergeCell ref="I6:K6"/>
    <mergeCell ref="M6:Q6"/>
    <mergeCell ref="I7:K8"/>
    <mergeCell ref="M7:Q7"/>
    <mergeCell ref="M8:Q8"/>
    <mergeCell ref="S7:U7"/>
    <mergeCell ref="S8:U8"/>
    <mergeCell ref="H4:H5"/>
    <mergeCell ref="C7:G8"/>
    <mergeCell ref="H7:H8"/>
    <mergeCell ref="M9:Q9"/>
    <mergeCell ref="S9:U9"/>
    <mergeCell ref="D3:O3"/>
    <mergeCell ref="P3:S3"/>
    <mergeCell ref="A4:B9"/>
    <mergeCell ref="I4:K5"/>
    <mergeCell ref="L4:L9"/>
  </mergeCells>
  <hyperlinks>
    <hyperlink ref="T3" r:id="rId2" tooltip="Lien fiche pappers"/>
  </hyperlink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8"/>
  <sheetViews>
    <sheetView showGridLines="0" workbookViewId="0"/>
  </sheetViews>
  <sheetFormatPr baseColWidth="10" defaultColWidth="12.6640625" defaultRowHeight="15.75" customHeight="1" x14ac:dyDescent="0.15"/>
  <cols>
    <col min="1" max="1" width="2.5" customWidth="1"/>
    <col min="2" max="2" width="3.1640625" customWidth="1"/>
    <col min="3" max="3" width="21.33203125" customWidth="1"/>
    <col min="4" max="4" width="3.5" customWidth="1"/>
    <col min="5" max="5" width="5.6640625" customWidth="1"/>
    <col min="6" max="6" width="3.5" customWidth="1"/>
    <col min="7" max="7" width="2.83203125" customWidth="1"/>
    <col min="8" max="8" width="3.5" customWidth="1"/>
    <col min="9" max="9" width="2.5" customWidth="1"/>
    <col min="10" max="10" width="2" customWidth="1"/>
    <col min="11" max="11" width="6.33203125" customWidth="1"/>
    <col min="12" max="12" width="3.5" customWidth="1"/>
    <col min="13" max="13" width="6.33203125" customWidth="1"/>
    <col min="14" max="15" width="3.5" customWidth="1"/>
    <col min="16" max="16" width="11.1640625" customWidth="1"/>
    <col min="17" max="17" width="2.33203125" customWidth="1"/>
    <col min="18" max="18" width="3.5" customWidth="1"/>
    <col min="19" max="19" width="5.5" customWidth="1"/>
    <col min="20" max="20" width="7.1640625" customWidth="1"/>
    <col min="21" max="21" width="4.6640625" customWidth="1"/>
    <col min="22" max="22" width="14.5" customWidth="1"/>
  </cols>
  <sheetData>
    <row r="1" spans="1:22" ht="27" customHeight="1" x14ac:dyDescent="0.15">
      <c r="A1" s="131"/>
      <c r="B1" s="44"/>
      <c r="C1" s="44"/>
      <c r="D1" s="44"/>
      <c r="E1" s="44"/>
      <c r="F1" s="44"/>
      <c r="G1" s="44"/>
      <c r="H1" s="66" t="s">
        <v>1199</v>
      </c>
      <c r="I1" s="50"/>
      <c r="J1" s="50"/>
      <c r="K1" s="50"/>
      <c r="L1" s="50"/>
      <c r="M1" s="50"/>
      <c r="N1" s="50"/>
      <c r="O1" s="50"/>
      <c r="P1" s="48"/>
      <c r="Q1" s="145"/>
      <c r="R1" s="44"/>
      <c r="S1" s="145" t="s">
        <v>1200</v>
      </c>
      <c r="T1" s="44"/>
      <c r="U1" s="44"/>
      <c r="V1" s="44"/>
    </row>
    <row r="2" spans="1:22" ht="27" customHeight="1" x14ac:dyDescent="0.15">
      <c r="A2" s="13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146" t="s">
        <v>66</v>
      </c>
      <c r="T2" s="44"/>
      <c r="U2" s="44"/>
      <c r="V2" s="44"/>
    </row>
    <row r="3" spans="1:22" ht="16.5" customHeight="1" x14ac:dyDescent="0.15">
      <c r="A3" s="69" t="s">
        <v>67</v>
      </c>
      <c r="B3" s="50"/>
      <c r="C3" s="48"/>
      <c r="D3" s="69" t="s">
        <v>68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63" t="s">
        <v>69</v>
      </c>
      <c r="Q3" s="50"/>
      <c r="R3" s="50"/>
      <c r="S3" s="50"/>
      <c r="T3" s="64" t="s">
        <v>63</v>
      </c>
      <c r="U3" s="50"/>
      <c r="V3" s="48"/>
    </row>
    <row r="4" spans="1:22" ht="16.5" customHeight="1" x14ac:dyDescent="0.15">
      <c r="A4" s="77" t="s">
        <v>1201</v>
      </c>
      <c r="B4" s="57"/>
      <c r="C4" s="123" t="s">
        <v>1202</v>
      </c>
      <c r="D4" s="56"/>
      <c r="E4" s="56"/>
      <c r="F4" s="56"/>
      <c r="G4" s="57"/>
      <c r="H4" s="139" t="s">
        <v>1203</v>
      </c>
      <c r="I4" s="140"/>
      <c r="J4" s="56"/>
      <c r="K4" s="57"/>
      <c r="L4" s="122" t="s">
        <v>1204</v>
      </c>
      <c r="M4" s="123" t="s">
        <v>1205</v>
      </c>
      <c r="N4" s="57"/>
      <c r="O4" s="49" t="s">
        <v>1206</v>
      </c>
      <c r="P4" s="50"/>
      <c r="Q4" s="48"/>
      <c r="R4" s="13" t="s">
        <v>1207</v>
      </c>
      <c r="S4" s="113"/>
      <c r="T4" s="50"/>
      <c r="U4" s="48"/>
      <c r="V4" s="141"/>
    </row>
    <row r="5" spans="1:22" ht="16.5" customHeight="1" x14ac:dyDescent="0.15">
      <c r="A5" s="58"/>
      <c r="B5" s="59"/>
      <c r="C5" s="60"/>
      <c r="D5" s="61"/>
      <c r="E5" s="61"/>
      <c r="F5" s="61"/>
      <c r="G5" s="62"/>
      <c r="H5" s="53"/>
      <c r="I5" s="60"/>
      <c r="J5" s="61"/>
      <c r="K5" s="62"/>
      <c r="L5" s="52"/>
      <c r="M5" s="60"/>
      <c r="N5" s="62"/>
      <c r="O5" s="49" t="s">
        <v>1208</v>
      </c>
      <c r="P5" s="50"/>
      <c r="Q5" s="48"/>
      <c r="R5" s="13" t="s">
        <v>1209</v>
      </c>
      <c r="S5" s="113"/>
      <c r="T5" s="50"/>
      <c r="U5" s="48"/>
      <c r="V5" s="52"/>
    </row>
    <row r="6" spans="1:22" ht="27" customHeight="1" x14ac:dyDescent="0.15">
      <c r="A6" s="58"/>
      <c r="B6" s="59"/>
      <c r="C6" s="49" t="s">
        <v>1210</v>
      </c>
      <c r="D6" s="50"/>
      <c r="E6" s="50"/>
      <c r="F6" s="50"/>
      <c r="G6" s="48"/>
      <c r="H6" s="42" t="s">
        <v>1211</v>
      </c>
      <c r="I6" s="113"/>
      <c r="J6" s="50"/>
      <c r="K6" s="48"/>
      <c r="L6" s="52"/>
      <c r="M6" s="49" t="s">
        <v>1212</v>
      </c>
      <c r="N6" s="50"/>
      <c r="O6" s="50"/>
      <c r="P6" s="50"/>
      <c r="Q6" s="48"/>
      <c r="R6" s="13" t="s">
        <v>1213</v>
      </c>
      <c r="S6" s="54" t="str">
        <f>"{"&amp;R6&amp;"-1}"</f>
        <v>{ZE-1}</v>
      </c>
      <c r="T6" s="50"/>
      <c r="U6" s="48"/>
      <c r="V6" s="52"/>
    </row>
    <row r="7" spans="1:22" ht="16.5" customHeight="1" x14ac:dyDescent="0.15">
      <c r="A7" s="58"/>
      <c r="B7" s="59"/>
      <c r="C7" s="123" t="s">
        <v>1214</v>
      </c>
      <c r="D7" s="56"/>
      <c r="E7" s="56"/>
      <c r="F7" s="56"/>
      <c r="G7" s="57"/>
      <c r="H7" s="139" t="s">
        <v>1215</v>
      </c>
      <c r="I7" s="140"/>
      <c r="J7" s="56"/>
      <c r="K7" s="57"/>
      <c r="L7" s="52"/>
      <c r="M7" s="49" t="s">
        <v>1216</v>
      </c>
      <c r="N7" s="50"/>
      <c r="O7" s="50"/>
      <c r="P7" s="50"/>
      <c r="Q7" s="48"/>
      <c r="R7" s="13" t="s">
        <v>1217</v>
      </c>
      <c r="S7" s="113"/>
      <c r="T7" s="50"/>
      <c r="U7" s="48"/>
      <c r="V7" s="52"/>
    </row>
    <row r="8" spans="1:22" ht="16.5" customHeight="1" x14ac:dyDescent="0.15">
      <c r="A8" s="58"/>
      <c r="B8" s="59"/>
      <c r="C8" s="60"/>
      <c r="D8" s="61"/>
      <c r="E8" s="61"/>
      <c r="F8" s="61"/>
      <c r="G8" s="62"/>
      <c r="H8" s="53"/>
      <c r="I8" s="60"/>
      <c r="J8" s="61"/>
      <c r="K8" s="62"/>
      <c r="L8" s="52"/>
      <c r="M8" s="49" t="s">
        <v>1218</v>
      </c>
      <c r="N8" s="50"/>
      <c r="O8" s="50"/>
      <c r="P8" s="50"/>
      <c r="Q8" s="48"/>
      <c r="R8" s="13" t="s">
        <v>1219</v>
      </c>
      <c r="S8" s="113"/>
      <c r="T8" s="50"/>
      <c r="U8" s="48"/>
      <c r="V8" s="52"/>
    </row>
    <row r="9" spans="1:22" ht="27" customHeight="1" x14ac:dyDescent="0.15">
      <c r="A9" s="60"/>
      <c r="B9" s="62"/>
      <c r="C9" s="78" t="s">
        <v>1220</v>
      </c>
      <c r="D9" s="50"/>
      <c r="E9" s="50"/>
      <c r="F9" s="50"/>
      <c r="G9" s="48"/>
      <c r="H9" s="42" t="s">
        <v>1221</v>
      </c>
      <c r="I9" s="113"/>
      <c r="J9" s="50"/>
      <c r="K9" s="48"/>
      <c r="L9" s="53"/>
      <c r="M9" s="69" t="s">
        <v>1222</v>
      </c>
      <c r="N9" s="50"/>
      <c r="O9" s="50"/>
      <c r="P9" s="50"/>
      <c r="Q9" s="48"/>
      <c r="R9" s="13" t="s">
        <v>1223</v>
      </c>
      <c r="S9" s="113"/>
      <c r="T9" s="50"/>
      <c r="U9" s="48"/>
      <c r="V9" s="53"/>
    </row>
    <row r="10" spans="1:22" ht="16.5" customHeight="1" x14ac:dyDescent="0.15">
      <c r="A10" s="86" t="s">
        <v>1224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48"/>
      <c r="S10" s="49" t="s">
        <v>1225</v>
      </c>
      <c r="T10" s="50"/>
      <c r="U10" s="48"/>
      <c r="V10" s="16" t="s">
        <v>1226</v>
      </c>
    </row>
    <row r="11" spans="1:22" ht="40.5" customHeight="1" x14ac:dyDescent="0.15">
      <c r="A11" s="143" t="s">
        <v>1227</v>
      </c>
      <c r="B11" s="57"/>
      <c r="C11" s="49" t="s">
        <v>1228</v>
      </c>
      <c r="D11" s="50"/>
      <c r="E11" s="50"/>
      <c r="F11" s="50"/>
      <c r="G11" s="50"/>
      <c r="H11" s="50"/>
      <c r="I11" s="48"/>
      <c r="J11" s="19" t="s">
        <v>1229</v>
      </c>
      <c r="K11" s="49" t="s">
        <v>1230</v>
      </c>
      <c r="L11" s="50"/>
      <c r="M11" s="50"/>
      <c r="N11" s="48"/>
      <c r="O11" s="13" t="s">
        <v>1231</v>
      </c>
      <c r="P11" s="33"/>
      <c r="Q11" s="19" t="s">
        <v>1232</v>
      </c>
      <c r="R11" s="13" t="s">
        <v>1233</v>
      </c>
      <c r="S11" s="54" t="str">
        <f t="shared" ref="S11:S25" si="0">"{"&amp;R11&amp;"-1}"</f>
        <v>{YQ-1}</v>
      </c>
      <c r="T11" s="50"/>
      <c r="U11" s="48"/>
      <c r="V11" s="14" t="str">
        <f t="shared" ref="V11:V25" si="1">"{"&amp;R11&amp;"-2}"</f>
        <v>{YQ-2}</v>
      </c>
    </row>
    <row r="12" spans="1:22" ht="16.5" customHeight="1" x14ac:dyDescent="0.15">
      <c r="A12" s="58"/>
      <c r="B12" s="59"/>
      <c r="C12" s="49" t="s">
        <v>1234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8"/>
      <c r="R12" s="13" t="s">
        <v>1235</v>
      </c>
      <c r="S12" s="54" t="str">
        <f t="shared" si="0"/>
        <v>{YR-1}</v>
      </c>
      <c r="T12" s="50"/>
      <c r="U12" s="48"/>
      <c r="V12" s="14" t="str">
        <f t="shared" si="1"/>
        <v>{YR-2}</v>
      </c>
    </row>
    <row r="13" spans="1:22" ht="16.5" customHeight="1" x14ac:dyDescent="0.15">
      <c r="A13" s="60"/>
      <c r="B13" s="62"/>
      <c r="C13" s="49" t="s">
        <v>1236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48"/>
      <c r="R13" s="13" t="s">
        <v>1237</v>
      </c>
      <c r="S13" s="54" t="str">
        <f t="shared" si="0"/>
        <v>{YS-1}</v>
      </c>
      <c r="T13" s="50"/>
      <c r="U13" s="48"/>
      <c r="V13" s="14" t="str">
        <f t="shared" si="1"/>
        <v>{YS-2}</v>
      </c>
    </row>
    <row r="14" spans="1:22" ht="16.5" customHeight="1" x14ac:dyDescent="0.15">
      <c r="A14" s="51" t="s">
        <v>1238</v>
      </c>
      <c r="B14" s="121" t="s">
        <v>1239</v>
      </c>
      <c r="C14" s="49" t="s">
        <v>1240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48"/>
      <c r="R14" s="13" t="s">
        <v>1241</v>
      </c>
      <c r="S14" s="54" t="str">
        <f t="shared" si="0"/>
        <v>{YT-1}</v>
      </c>
      <c r="T14" s="50"/>
      <c r="U14" s="48"/>
      <c r="V14" s="14" t="str">
        <f t="shared" si="1"/>
        <v>{YT-2}</v>
      </c>
    </row>
    <row r="15" spans="1:22" ht="40.5" customHeight="1" x14ac:dyDescent="0.15">
      <c r="A15" s="52"/>
      <c r="B15" s="52"/>
      <c r="C15" s="49" t="s">
        <v>1242</v>
      </c>
      <c r="D15" s="50"/>
      <c r="E15" s="50"/>
      <c r="F15" s="50"/>
      <c r="G15" s="50"/>
      <c r="H15" s="50"/>
      <c r="I15" s="48"/>
      <c r="J15" s="19" t="s">
        <v>1243</v>
      </c>
      <c r="K15" s="49" t="s">
        <v>1244</v>
      </c>
      <c r="L15" s="50"/>
      <c r="M15" s="50"/>
      <c r="N15" s="48"/>
      <c r="O15" s="13" t="s">
        <v>1245</v>
      </c>
      <c r="P15" s="33"/>
      <c r="Q15" s="19" t="s">
        <v>1246</v>
      </c>
      <c r="R15" s="13" t="s">
        <v>1247</v>
      </c>
      <c r="S15" s="54" t="str">
        <f t="shared" si="0"/>
        <v>{XQ-1}</v>
      </c>
      <c r="T15" s="50"/>
      <c r="U15" s="48"/>
      <c r="V15" s="14" t="str">
        <f t="shared" si="1"/>
        <v>{XQ-2}</v>
      </c>
    </row>
    <row r="16" spans="1:22" ht="16.5" customHeight="1" x14ac:dyDescent="0.15">
      <c r="A16" s="52"/>
      <c r="B16" s="52"/>
      <c r="C16" s="49" t="s">
        <v>1248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48"/>
      <c r="R16" s="13" t="s">
        <v>1249</v>
      </c>
      <c r="S16" s="54" t="str">
        <f t="shared" si="0"/>
        <v>{YU-1}</v>
      </c>
      <c r="T16" s="50"/>
      <c r="U16" s="48"/>
      <c r="V16" s="14" t="str">
        <f t="shared" si="1"/>
        <v>{YU-2}</v>
      </c>
    </row>
    <row r="17" spans="1:22" ht="16.5" customHeight="1" x14ac:dyDescent="0.15">
      <c r="A17" s="52"/>
      <c r="B17" s="52"/>
      <c r="C17" s="49" t="s">
        <v>1250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48"/>
      <c r="R17" s="13" t="s">
        <v>1251</v>
      </c>
      <c r="S17" s="54" t="str">
        <f t="shared" si="0"/>
        <v>{SS-1}</v>
      </c>
      <c r="T17" s="50"/>
      <c r="U17" s="48"/>
      <c r="V17" s="14" t="str">
        <f t="shared" si="1"/>
        <v>{SS-2}</v>
      </c>
    </row>
    <row r="18" spans="1:22" ht="16.5" customHeight="1" x14ac:dyDescent="0.15">
      <c r="A18" s="52"/>
      <c r="B18" s="52"/>
      <c r="C18" s="49" t="s">
        <v>1252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48"/>
      <c r="R18" s="13" t="s">
        <v>1253</v>
      </c>
      <c r="S18" s="54" t="str">
        <f t="shared" si="0"/>
        <v>{YV-1}</v>
      </c>
      <c r="T18" s="50"/>
      <c r="U18" s="48"/>
      <c r="V18" s="14" t="str">
        <f t="shared" si="1"/>
        <v>{YV-2}</v>
      </c>
    </row>
    <row r="19" spans="1:22" ht="45" customHeight="1" x14ac:dyDescent="0.15">
      <c r="A19" s="52"/>
      <c r="B19" s="52"/>
      <c r="C19" s="49" t="s">
        <v>1254</v>
      </c>
      <c r="D19" s="50"/>
      <c r="E19" s="50"/>
      <c r="F19" s="50"/>
      <c r="G19" s="50"/>
      <c r="H19" s="50"/>
      <c r="I19" s="48"/>
      <c r="J19" s="19" t="s">
        <v>1255</v>
      </c>
      <c r="K19" s="69" t="s">
        <v>1256</v>
      </c>
      <c r="L19" s="50"/>
      <c r="M19" s="50"/>
      <c r="N19" s="48"/>
      <c r="O19" s="13" t="s">
        <v>1257</v>
      </c>
      <c r="P19" s="33"/>
      <c r="Q19" s="19" t="s">
        <v>1258</v>
      </c>
      <c r="R19" s="13" t="s">
        <v>1259</v>
      </c>
      <c r="S19" s="54" t="str">
        <f t="shared" si="0"/>
        <v>{ST-1}</v>
      </c>
      <c r="T19" s="50"/>
      <c r="U19" s="48"/>
      <c r="V19" s="14" t="str">
        <f t="shared" si="1"/>
        <v>{ST-2}</v>
      </c>
    </row>
    <row r="20" spans="1:22" ht="16.5" customHeight="1" x14ac:dyDescent="0.15">
      <c r="A20" s="52"/>
      <c r="B20" s="53"/>
      <c r="C20" s="49" t="s">
        <v>1260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48"/>
      <c r="R20" s="13" t="s">
        <v>1261</v>
      </c>
      <c r="S20" s="54" t="str">
        <f t="shared" si="0"/>
        <v>{ZJ-1}</v>
      </c>
      <c r="T20" s="50"/>
      <c r="U20" s="48"/>
      <c r="V20" s="14" t="str">
        <f t="shared" si="1"/>
        <v>{ZJ-2}</v>
      </c>
    </row>
    <row r="21" spans="1:22" ht="16.5" customHeight="1" x14ac:dyDescent="0.15">
      <c r="A21" s="52"/>
      <c r="B21" s="121" t="s">
        <v>1262</v>
      </c>
      <c r="C21" s="49" t="s">
        <v>1263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48"/>
      <c r="R21" s="13" t="s">
        <v>1264</v>
      </c>
      <c r="S21" s="54" t="str">
        <f t="shared" si="0"/>
        <v>{YW-1}</v>
      </c>
      <c r="T21" s="50"/>
      <c r="U21" s="48"/>
      <c r="V21" s="14" t="str">
        <f t="shared" si="1"/>
        <v>{YW-2}</v>
      </c>
    </row>
    <row r="22" spans="1:22" ht="27" customHeight="1" x14ac:dyDescent="0.15">
      <c r="A22" s="52"/>
      <c r="B22" s="52"/>
      <c r="C22" s="49" t="s">
        <v>1265</v>
      </c>
      <c r="D22" s="50"/>
      <c r="E22" s="50"/>
      <c r="F22" s="50"/>
      <c r="G22" s="50"/>
      <c r="H22" s="50"/>
      <c r="I22" s="48"/>
      <c r="J22" s="19" t="s">
        <v>1266</v>
      </c>
      <c r="K22" s="49" t="s">
        <v>1267</v>
      </c>
      <c r="L22" s="50"/>
      <c r="M22" s="50"/>
      <c r="N22" s="48"/>
      <c r="O22" s="13" t="s">
        <v>1268</v>
      </c>
      <c r="P22" s="33"/>
      <c r="Q22" s="19" t="s">
        <v>1269</v>
      </c>
      <c r="R22" s="13" t="s">
        <v>1270</v>
      </c>
      <c r="S22" s="54" t="str">
        <f t="shared" si="0"/>
        <v>{9Z-1}</v>
      </c>
      <c r="T22" s="50"/>
      <c r="U22" s="48"/>
      <c r="V22" s="14" t="str">
        <f t="shared" si="1"/>
        <v>{9Z-2}</v>
      </c>
    </row>
    <row r="23" spans="1:22" ht="16.5" customHeight="1" x14ac:dyDescent="0.15">
      <c r="A23" s="53"/>
      <c r="B23" s="53"/>
      <c r="C23" s="71" t="s">
        <v>1271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48"/>
      <c r="R23" s="13" t="s">
        <v>1272</v>
      </c>
      <c r="S23" s="54" t="str">
        <f t="shared" si="0"/>
        <v>{YX-1}</v>
      </c>
      <c r="T23" s="50"/>
      <c r="U23" s="48"/>
      <c r="V23" s="14" t="str">
        <f t="shared" si="1"/>
        <v>{YX-2}</v>
      </c>
    </row>
    <row r="24" spans="1:22" ht="16.5" customHeight="1" x14ac:dyDescent="0.15">
      <c r="A24" s="77" t="s">
        <v>1273</v>
      </c>
      <c r="B24" s="57"/>
      <c r="C24" s="49" t="s">
        <v>1274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48"/>
      <c r="R24" s="13" t="s">
        <v>1275</v>
      </c>
      <c r="S24" s="54" t="str">
        <f t="shared" si="0"/>
        <v>{YY-1}</v>
      </c>
      <c r="T24" s="50"/>
      <c r="U24" s="48"/>
      <c r="V24" s="14" t="str">
        <f t="shared" si="1"/>
        <v>{YY-2}</v>
      </c>
    </row>
    <row r="25" spans="1:22" ht="27" customHeight="1" x14ac:dyDescent="0.15">
      <c r="A25" s="60"/>
      <c r="B25" s="62"/>
      <c r="C25" s="49" t="s">
        <v>1276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48"/>
      <c r="R25" s="13" t="s">
        <v>1277</v>
      </c>
      <c r="S25" s="54" t="str">
        <f t="shared" si="0"/>
        <v>{YZ-1}</v>
      </c>
      <c r="T25" s="50"/>
      <c r="U25" s="48"/>
      <c r="V25" s="14" t="str">
        <f t="shared" si="1"/>
        <v>{YZ-2}</v>
      </c>
    </row>
    <row r="26" spans="1:22" ht="16.5" customHeight="1" x14ac:dyDescent="0.15">
      <c r="A26" s="77" t="s">
        <v>1278</v>
      </c>
      <c r="B26" s="57"/>
      <c r="C26" s="49" t="s">
        <v>1279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48"/>
      <c r="R26" s="13" t="s">
        <v>1280</v>
      </c>
      <c r="S26" s="113"/>
      <c r="T26" s="50"/>
      <c r="U26" s="48"/>
      <c r="V26" s="32"/>
    </row>
    <row r="27" spans="1:22" ht="27" customHeight="1" x14ac:dyDescent="0.15">
      <c r="A27" s="58"/>
      <c r="B27" s="59"/>
      <c r="C27" s="49" t="s">
        <v>1281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48"/>
      <c r="R27" s="13" t="s">
        <v>1282</v>
      </c>
      <c r="S27" s="113"/>
      <c r="T27" s="50"/>
      <c r="U27" s="48"/>
      <c r="V27" s="32"/>
    </row>
    <row r="28" spans="1:22" ht="16.5" customHeight="1" x14ac:dyDescent="0.15">
      <c r="A28" s="58"/>
      <c r="B28" s="59"/>
      <c r="C28" s="49" t="s">
        <v>1283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8"/>
      <c r="R28" s="13" t="s">
        <v>1284</v>
      </c>
      <c r="S28" s="113"/>
      <c r="T28" s="48"/>
      <c r="U28" s="13" t="s">
        <v>1285</v>
      </c>
      <c r="V28" s="32"/>
    </row>
    <row r="29" spans="1:22" ht="40.5" customHeight="1" x14ac:dyDescent="0.15">
      <c r="A29" s="58"/>
      <c r="B29" s="59"/>
      <c r="C29" s="16" t="s">
        <v>1286</v>
      </c>
      <c r="D29" s="13" t="s">
        <v>1287</v>
      </c>
      <c r="E29" s="112"/>
      <c r="F29" s="50"/>
      <c r="G29" s="50"/>
      <c r="H29" s="50"/>
      <c r="I29" s="48"/>
      <c r="J29" s="49" t="s">
        <v>1288</v>
      </c>
      <c r="K29" s="50"/>
      <c r="L29" s="50"/>
      <c r="M29" s="50"/>
      <c r="N29" s="50"/>
      <c r="O29" s="50"/>
      <c r="P29" s="50"/>
      <c r="Q29" s="48"/>
      <c r="R29" s="13" t="s">
        <v>1289</v>
      </c>
      <c r="S29" s="20" t="str">
        <f>"{"&amp;R29&amp;"-1}"</f>
        <v>{ZR-1}</v>
      </c>
      <c r="T29" s="73"/>
      <c r="U29" s="48"/>
      <c r="V29" s="32"/>
    </row>
    <row r="30" spans="1:22" ht="27" customHeight="1" x14ac:dyDescent="0.15">
      <c r="A30" s="58"/>
      <c r="B30" s="59"/>
      <c r="C30" s="69" t="s">
        <v>1290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8"/>
      <c r="R30" s="13" t="s">
        <v>1291</v>
      </c>
      <c r="S30" s="113"/>
      <c r="T30" s="50"/>
      <c r="U30" s="48"/>
      <c r="V30" s="32"/>
    </row>
    <row r="31" spans="1:22" ht="27" customHeight="1" x14ac:dyDescent="0.15">
      <c r="A31" s="60"/>
      <c r="B31" s="62"/>
      <c r="C31" s="69" t="s">
        <v>1292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8"/>
      <c r="R31" s="13" t="s">
        <v>1293</v>
      </c>
      <c r="S31" s="113"/>
      <c r="T31" s="50"/>
      <c r="U31" s="48"/>
      <c r="V31" s="32"/>
    </row>
    <row r="32" spans="1:22" ht="36" customHeight="1" x14ac:dyDescent="0.15">
      <c r="A32" s="77" t="s">
        <v>1294</v>
      </c>
      <c r="B32" s="57"/>
      <c r="C32" s="20" t="s">
        <v>1295</v>
      </c>
      <c r="D32" s="13" t="s">
        <v>1296</v>
      </c>
      <c r="E32" s="112"/>
      <c r="F32" s="50"/>
      <c r="G32" s="48"/>
      <c r="H32" s="49" t="s">
        <v>1297</v>
      </c>
      <c r="I32" s="50"/>
      <c r="J32" s="50"/>
      <c r="K32" s="48"/>
      <c r="L32" s="13" t="s">
        <v>1298</v>
      </c>
      <c r="M32" s="112"/>
      <c r="N32" s="50"/>
      <c r="O32" s="48"/>
      <c r="P32" s="49" t="s">
        <v>1299</v>
      </c>
      <c r="Q32" s="48"/>
      <c r="R32" s="13" t="s">
        <v>1300</v>
      </c>
      <c r="S32" s="113"/>
      <c r="T32" s="50"/>
      <c r="U32" s="48"/>
      <c r="V32" s="32"/>
    </row>
    <row r="33" spans="1:22" ht="16.5" customHeight="1" x14ac:dyDescent="0.15">
      <c r="A33" s="58"/>
      <c r="B33" s="59"/>
      <c r="C33" s="73"/>
      <c r="D33" s="50"/>
      <c r="E33" s="50"/>
      <c r="F33" s="50"/>
      <c r="G33" s="48"/>
      <c r="H33" s="49" t="s">
        <v>1301</v>
      </c>
      <c r="I33" s="50"/>
      <c r="J33" s="50"/>
      <c r="K33" s="48"/>
      <c r="L33" s="13" t="s">
        <v>1302</v>
      </c>
      <c r="M33" s="112"/>
      <c r="N33" s="50"/>
      <c r="O33" s="48"/>
      <c r="P33" s="49" t="s">
        <v>1303</v>
      </c>
      <c r="Q33" s="48"/>
      <c r="R33" s="13" t="s">
        <v>1304</v>
      </c>
      <c r="S33" s="113"/>
      <c r="T33" s="50"/>
      <c r="U33" s="48"/>
      <c r="V33" s="32"/>
    </row>
    <row r="34" spans="1:22" ht="14.25" customHeight="1" x14ac:dyDescent="0.15">
      <c r="A34" s="58"/>
      <c r="B34" s="59"/>
      <c r="C34" s="20" t="s">
        <v>1305</v>
      </c>
      <c r="D34" s="13" t="s">
        <v>1306</v>
      </c>
      <c r="E34" s="112"/>
      <c r="F34" s="50"/>
      <c r="G34" s="48"/>
      <c r="H34" s="49" t="s">
        <v>1307</v>
      </c>
      <c r="I34" s="50"/>
      <c r="J34" s="50"/>
      <c r="K34" s="48"/>
      <c r="L34" s="13" t="s">
        <v>1308</v>
      </c>
      <c r="M34" s="112"/>
      <c r="N34" s="50"/>
      <c r="O34" s="48"/>
      <c r="P34" s="49" t="s">
        <v>1309</v>
      </c>
      <c r="Q34" s="48"/>
      <c r="R34" s="13" t="s">
        <v>1310</v>
      </c>
      <c r="S34" s="113"/>
      <c r="T34" s="50"/>
      <c r="U34" s="48"/>
      <c r="V34" s="32"/>
    </row>
    <row r="35" spans="1:22" ht="14.25" customHeight="1" x14ac:dyDescent="0.15">
      <c r="A35" s="58"/>
      <c r="B35" s="59"/>
      <c r="C35" s="73"/>
      <c r="D35" s="50"/>
      <c r="E35" s="50"/>
      <c r="F35" s="50"/>
      <c r="G35" s="48"/>
      <c r="H35" s="49" t="s">
        <v>1311</v>
      </c>
      <c r="I35" s="50"/>
      <c r="J35" s="50"/>
      <c r="K35" s="48"/>
      <c r="L35" s="13" t="s">
        <v>1312</v>
      </c>
      <c r="M35" s="112"/>
      <c r="N35" s="50"/>
      <c r="O35" s="48"/>
      <c r="P35" s="49" t="s">
        <v>1313</v>
      </c>
      <c r="Q35" s="48"/>
      <c r="R35" s="13" t="s">
        <v>1314</v>
      </c>
      <c r="S35" s="113"/>
      <c r="T35" s="50"/>
      <c r="U35" s="48"/>
      <c r="V35" s="32"/>
    </row>
    <row r="36" spans="1:22" ht="40.5" customHeight="1" x14ac:dyDescent="0.15">
      <c r="A36" s="60"/>
      <c r="B36" s="62"/>
      <c r="C36" s="49" t="s">
        <v>1315</v>
      </c>
      <c r="D36" s="50"/>
      <c r="E36" s="48"/>
      <c r="F36" s="13" t="s">
        <v>1316</v>
      </c>
      <c r="G36" s="33"/>
      <c r="H36" s="49" t="s">
        <v>1317</v>
      </c>
      <c r="I36" s="50"/>
      <c r="J36" s="50"/>
      <c r="K36" s="50"/>
      <c r="L36" s="50"/>
      <c r="M36" s="48"/>
      <c r="N36" s="13" t="s">
        <v>1318</v>
      </c>
      <c r="O36" s="112"/>
      <c r="P36" s="50"/>
      <c r="Q36" s="50"/>
      <c r="R36" s="50"/>
      <c r="S36" s="50"/>
      <c r="T36" s="50"/>
      <c r="U36" s="50"/>
      <c r="V36" s="48"/>
    </row>
    <row r="37" spans="1:22" ht="16.5" customHeight="1" x14ac:dyDescent="0.15">
      <c r="A37" s="142"/>
      <c r="B37" s="48"/>
      <c r="C37" s="49" t="s">
        <v>1319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8"/>
      <c r="R37" s="13" t="s">
        <v>1320</v>
      </c>
      <c r="S37" s="54" t="str">
        <f>"{"&amp;R37&amp;"-1}"</f>
        <v>{YP-1}</v>
      </c>
      <c r="T37" s="50"/>
      <c r="U37" s="48"/>
      <c r="V37" s="14" t="str">
        <f>"{"&amp;R37&amp;"-2}"</f>
        <v>{YP-2}</v>
      </c>
    </row>
    <row r="38" spans="1:22" ht="16.5" customHeight="1" x14ac:dyDescent="0.15">
      <c r="A38" s="144" t="s">
        <v>1321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</sheetData>
  <mergeCells count="119">
    <mergeCell ref="A1:G1"/>
    <mergeCell ref="H1:P1"/>
    <mergeCell ref="Q1:R1"/>
    <mergeCell ref="S1:V1"/>
    <mergeCell ref="A2:R2"/>
    <mergeCell ref="S2:V2"/>
    <mergeCell ref="A3:C3"/>
    <mergeCell ref="T3:V3"/>
    <mergeCell ref="M4:N5"/>
    <mergeCell ref="O4:Q4"/>
    <mergeCell ref="S4:U4"/>
    <mergeCell ref="O5:Q5"/>
    <mergeCell ref="S5:U5"/>
    <mergeCell ref="C37:Q37"/>
    <mergeCell ref="S37:U37"/>
    <mergeCell ref="A38:V38"/>
    <mergeCell ref="H33:K33"/>
    <mergeCell ref="H34:K34"/>
    <mergeCell ref="M34:O34"/>
    <mergeCell ref="P34:Q34"/>
    <mergeCell ref="H35:K35"/>
    <mergeCell ref="M35:O35"/>
    <mergeCell ref="P35:Q35"/>
    <mergeCell ref="M32:O32"/>
    <mergeCell ref="P32:Q32"/>
    <mergeCell ref="S32:U32"/>
    <mergeCell ref="M33:O33"/>
    <mergeCell ref="P33:Q33"/>
    <mergeCell ref="S33:U33"/>
    <mergeCell ref="S34:U34"/>
    <mergeCell ref="S35:U35"/>
    <mergeCell ref="O36:V36"/>
    <mergeCell ref="H36:M36"/>
    <mergeCell ref="S26:U26"/>
    <mergeCell ref="S27:U27"/>
    <mergeCell ref="C27:Q27"/>
    <mergeCell ref="C28:Q28"/>
    <mergeCell ref="S28:T28"/>
    <mergeCell ref="J29:Q29"/>
    <mergeCell ref="T29:U29"/>
    <mergeCell ref="C30:Q30"/>
    <mergeCell ref="C31:Q31"/>
    <mergeCell ref="S30:U30"/>
    <mergeCell ref="S31:U31"/>
    <mergeCell ref="A26:B31"/>
    <mergeCell ref="A32:B36"/>
    <mergeCell ref="A37:B37"/>
    <mergeCell ref="C22:I22"/>
    <mergeCell ref="E29:I29"/>
    <mergeCell ref="E32:G32"/>
    <mergeCell ref="C33:G33"/>
    <mergeCell ref="E34:G34"/>
    <mergeCell ref="C35:G35"/>
    <mergeCell ref="C36:E36"/>
    <mergeCell ref="A14:A23"/>
    <mergeCell ref="C15:I15"/>
    <mergeCell ref="C19:I19"/>
    <mergeCell ref="C17:Q17"/>
    <mergeCell ref="C18:Q18"/>
    <mergeCell ref="K19:N19"/>
    <mergeCell ref="C20:Q20"/>
    <mergeCell ref="C21:Q21"/>
    <mergeCell ref="K22:N22"/>
    <mergeCell ref="C23:Q23"/>
    <mergeCell ref="C24:Q24"/>
    <mergeCell ref="C25:Q25"/>
    <mergeCell ref="C26:Q26"/>
    <mergeCell ref="H32:K32"/>
    <mergeCell ref="C13:Q13"/>
    <mergeCell ref="S13:U13"/>
    <mergeCell ref="C14:Q14"/>
    <mergeCell ref="S14:U14"/>
    <mergeCell ref="K15:N15"/>
    <mergeCell ref="C16:Q16"/>
    <mergeCell ref="B14:B20"/>
    <mergeCell ref="B21:B23"/>
    <mergeCell ref="A24:B25"/>
    <mergeCell ref="A11:B13"/>
    <mergeCell ref="C11:I11"/>
    <mergeCell ref="S15:U15"/>
    <mergeCell ref="S16:U16"/>
    <mergeCell ref="S17:U17"/>
    <mergeCell ref="S18:U18"/>
    <mergeCell ref="S19:U19"/>
    <mergeCell ref="S20:U20"/>
    <mergeCell ref="S21:U21"/>
    <mergeCell ref="S24:U24"/>
    <mergeCell ref="S25:U25"/>
    <mergeCell ref="S22:U22"/>
    <mergeCell ref="S23:U23"/>
    <mergeCell ref="V4:V9"/>
    <mergeCell ref="S6:U6"/>
    <mergeCell ref="C9:G9"/>
    <mergeCell ref="I9:K9"/>
    <mergeCell ref="A10:R10"/>
    <mergeCell ref="S10:U10"/>
    <mergeCell ref="K11:N11"/>
    <mergeCell ref="S11:U11"/>
    <mergeCell ref="S12:U12"/>
    <mergeCell ref="C12:Q12"/>
    <mergeCell ref="C4:G5"/>
    <mergeCell ref="C6:G6"/>
    <mergeCell ref="I6:K6"/>
    <mergeCell ref="M6:Q6"/>
    <mergeCell ref="I7:K8"/>
    <mergeCell ref="M7:Q7"/>
    <mergeCell ref="M8:Q8"/>
    <mergeCell ref="S7:U7"/>
    <mergeCell ref="S8:U8"/>
    <mergeCell ref="H4:H5"/>
    <mergeCell ref="C7:G8"/>
    <mergeCell ref="H7:H8"/>
    <mergeCell ref="M9:Q9"/>
    <mergeCell ref="S9:U9"/>
    <mergeCell ref="D3:O3"/>
    <mergeCell ref="P3:S3"/>
    <mergeCell ref="A4:B9"/>
    <mergeCell ref="I4:K5"/>
    <mergeCell ref="L4:L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Ratios financiers</vt:lpstr>
      <vt:lpstr>Ratios financiers CR confidenti</vt:lpstr>
      <vt:lpstr>Actif</vt:lpstr>
      <vt:lpstr>Passif</vt:lpstr>
      <vt:lpstr>Compte de résultat</vt:lpstr>
      <vt:lpstr>Compte de résultat (suite)</vt:lpstr>
      <vt:lpstr>Immobilisations</vt:lpstr>
      <vt:lpstr>Amortissements</vt:lpstr>
      <vt:lpstr>Provisions</vt:lpstr>
      <vt:lpstr>Créances et dettes</vt:lpstr>
      <vt:lpstr>Affectation du résultat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lgiacalo</cp:lastModifiedBy>
  <dcterms:modified xsi:type="dcterms:W3CDTF">2023-01-14T17:39:32Z</dcterms:modified>
</cp:coreProperties>
</file>